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alemi\Desktop\"/>
    </mc:Choice>
  </mc:AlternateContent>
  <xr:revisionPtr revIDLastSave="0" documentId="13_ncr:1_{E472EE28-CA25-47C3-AF24-5446D0924BF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ود سهام" sheetId="15" r:id="rId7"/>
    <sheet name="درآمد ناشی از تغییر قیمت اوراق" sheetId="21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سود سپرده بانکی" sheetId="18" r:id="rId12"/>
    <sheet name="درآمد ناشی از فروش" sheetId="19" r:id="rId13"/>
    <sheet name="درآمد اعمال اختیار" sheetId="20" r:id="rId14"/>
  </sheets>
  <definedNames>
    <definedName name="_xlnm._FilterDatabase" localSheetId="5" hidden="1">'درآمد سرمایه گذاری در سهام'!$A$8:$W$8</definedName>
    <definedName name="_xlnm.Print_Area" localSheetId="2">اوراق!$A$1:$AM$10</definedName>
    <definedName name="_xlnm.Print_Area" localSheetId="4">درآمد!$A$1:$K$13</definedName>
    <definedName name="_xlnm.Print_Area" localSheetId="13">'درآمد اعمال اختیار'!$A$1:$Z$15</definedName>
    <definedName name="_xlnm.Print_Area" localSheetId="9">'درآمد سپرده بانکی'!$A$1:$K$9</definedName>
    <definedName name="_xlnm.Print_Area" localSheetId="8">'درآمد سرمایه گذاری در اوراق به'!$A$1:$S$10</definedName>
    <definedName name="_xlnm.Print_Area" localSheetId="5">'درآمد سرمایه گذاری در سهام'!$A$1:$X$76</definedName>
    <definedName name="_xlnm.Print_Area" localSheetId="6">'درآمد سود سهام'!$A$1:$S$54</definedName>
    <definedName name="_xlnm.Print_Area" localSheetId="7">'درآمد ناشی از تغییر قیمت اوراق'!$A$1:$S$58</definedName>
    <definedName name="_xlnm.Print_Area" localSheetId="12">'درآمد ناشی از فروش'!$A$1:$S$22</definedName>
    <definedName name="_xlnm.Print_Area" localSheetId="10">'سایر درآمدها'!$A$1:$G$11</definedName>
    <definedName name="_xlnm.Print_Area" localSheetId="3">سپرده!$A$1:$M$10</definedName>
    <definedName name="_xlnm.Print_Area" localSheetId="1">سهام!$A$1:$AC$59</definedName>
    <definedName name="_xlnm.Print_Area" localSheetId="11">'سود سپرده بانکی'!$A$1:$N$9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4" i="15" l="1"/>
  <c r="N54" i="15"/>
  <c r="W64" i="9"/>
  <c r="W65" i="9"/>
  <c r="W66" i="9"/>
  <c r="W67" i="9"/>
  <c r="W68" i="9"/>
  <c r="W69" i="9"/>
  <c r="W70" i="9"/>
  <c r="W71" i="9"/>
  <c r="W72" i="9"/>
  <c r="W73" i="9"/>
  <c r="W74" i="9"/>
  <c r="W75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9" i="9"/>
  <c r="L9" i="9"/>
  <c r="N76" i="9"/>
  <c r="P76" i="9"/>
  <c r="Q76" i="9" s="1"/>
  <c r="F8" i="8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9" i="9"/>
  <c r="F76" i="9"/>
  <c r="J76" i="9" l="1"/>
  <c r="F13" i="8"/>
  <c r="H10" i="8" l="1"/>
  <c r="L17" i="9"/>
  <c r="L25" i="9"/>
  <c r="L33" i="9"/>
  <c r="L41" i="9"/>
  <c r="L49" i="9"/>
  <c r="L57" i="9"/>
  <c r="L37" i="9"/>
  <c r="L46" i="9"/>
  <c r="L16" i="9"/>
  <c r="L18" i="9"/>
  <c r="L26" i="9"/>
  <c r="L34" i="9"/>
  <c r="L42" i="9"/>
  <c r="L50" i="9"/>
  <c r="L58" i="9"/>
  <c r="L29" i="9"/>
  <c r="L61" i="9"/>
  <c r="L62" i="9"/>
  <c r="L63" i="9"/>
  <c r="L32" i="9"/>
  <c r="L11" i="9"/>
  <c r="L19" i="9"/>
  <c r="L27" i="9"/>
  <c r="L35" i="9"/>
  <c r="L43" i="9"/>
  <c r="L51" i="9"/>
  <c r="L59" i="9"/>
  <c r="L13" i="9"/>
  <c r="L45" i="9"/>
  <c r="L54" i="9"/>
  <c r="L24" i="9"/>
  <c r="L10" i="9"/>
  <c r="L12" i="9"/>
  <c r="L20" i="9"/>
  <c r="L28" i="9"/>
  <c r="L36" i="9"/>
  <c r="L44" i="9"/>
  <c r="L52" i="9"/>
  <c r="L60" i="9"/>
  <c r="L21" i="9"/>
  <c r="L53" i="9"/>
  <c r="L55" i="9"/>
  <c r="L48" i="9"/>
  <c r="L14" i="9"/>
  <c r="L22" i="9"/>
  <c r="L30" i="9"/>
  <c r="L38" i="9"/>
  <c r="L40" i="9"/>
  <c r="L15" i="9"/>
  <c r="L23" i="9"/>
  <c r="L31" i="9"/>
  <c r="L39" i="9"/>
  <c r="L47" i="9"/>
  <c r="L56" i="9"/>
  <c r="H12" i="8"/>
  <c r="H11" i="8"/>
  <c r="H8" i="8"/>
  <c r="Z59" i="2"/>
  <c r="L76" i="9" l="1"/>
  <c r="H13" i="8"/>
</calcChain>
</file>

<file path=xl/sharedStrings.xml><?xml version="1.0" encoding="utf-8"?>
<sst xmlns="http://schemas.openxmlformats.org/spreadsheetml/2006/main" count="491" uniqueCount="180">
  <si>
    <t>صندوق سرمایه‌گذاری مشترک بانک اقتصاد نوین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</si>
  <si>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</si>
  <si>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</si>
  <si>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</si>
  <si>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</si>
  <si>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</si>
  <si>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</si>
  <si>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</si>
  <si>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</si>
  <si>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</si>
  <si>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</si>
  <si>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</si>
  <si>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</si>
  <si>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</si>
  <si>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</si>
  <si>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</si>
  <si>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</si>
  <si>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</si>
  <si>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</si>
  <si>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</si>
  <si>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</si>
  <si>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</si>
  <si>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</si>
  <si>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</si>
  <si>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</si>
  <si>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دانا</t>
  </si>
  <si>
    <t>پارس‌ مینو</t>
  </si>
  <si>
    <t>پالایش نفت اصفهان</t>
  </si>
  <si>
    <t>پالایش نفت بندرعباس</t>
  </si>
  <si>
    <t>پتروشیمی تندگویان</t>
  </si>
  <si>
    <t>پتروشیمی غدیر</t>
  </si>
  <si>
    <t>پرتو بار فرابر خلیج فارس</t>
  </si>
  <si>
    <t>پمپ‌ سازی‌ ایران‌</t>
  </si>
  <si>
    <t>تامین سرمایه نوین</t>
  </si>
  <si>
    <t>تایدواترخاورمیانه</t>
  </si>
  <si>
    <t>توسعه مولد نیروگاهی جهرم</t>
  </si>
  <si>
    <t>تولید نیروی برق دماوند</t>
  </si>
  <si>
    <t>تولیدی و صنعتی گوهرفام</t>
  </si>
  <si>
    <t>چینی ایران</t>
  </si>
  <si>
    <t>ح . سرمایه‌گذاری‌ سپه‌</t>
  </si>
  <si>
    <t>داروسازی‌ فارابی‌</t>
  </si>
  <si>
    <t>دارویی ره آورد تامین</t>
  </si>
  <si>
    <t>دارویی‌ رازک‌</t>
  </si>
  <si>
    <t>سایپا</t>
  </si>
  <si>
    <t>سرمایه گذاری تامین اجتماعی</t>
  </si>
  <si>
    <t>سرمایه گذاری خوارزمی</t>
  </si>
  <si>
    <t>سرمایه گذاری مالی سپهرصادرات</t>
  </si>
  <si>
    <t>سرمایه‌گذاری‌ سایپا</t>
  </si>
  <si>
    <t>سرمایه‌گذاری‌ سپه‌</t>
  </si>
  <si>
    <t>سرمایه‌گذاری‌صندوق‌بازنشستگی‌</t>
  </si>
  <si>
    <t>سیمان‌ شرق‌</t>
  </si>
  <si>
    <t>سیمان‌ صوفیان‌</t>
  </si>
  <si>
    <t>شیشه سازی مینا</t>
  </si>
  <si>
    <t>شیشه‌ قزوین‌</t>
  </si>
  <si>
    <t>صبا فولاد خلیج فارس</t>
  </si>
  <si>
    <t>صنایع پتروشیمی تخت جمشید</t>
  </si>
  <si>
    <t>صنایع شیمیایی کیمیاگران امروز</t>
  </si>
  <si>
    <t>صنایع‌ریخته‌گری‌ایران‌</t>
  </si>
  <si>
    <t>صنعتی‌ دریایی‌ ایران‌</t>
  </si>
  <si>
    <t>فنرسازی‌خاور</t>
  </si>
  <si>
    <t>فولاد مبارکه اصفهان</t>
  </si>
  <si>
    <t>گروه مپنا (سهامی عام)</t>
  </si>
  <si>
    <t>ملی‌ صنایع‌ مس‌ ایران‌</t>
  </si>
  <si>
    <t>مهرکام‌پارس‌</t>
  </si>
  <si>
    <t>مولد نیروگاهی تجارت فارس</t>
  </si>
  <si>
    <t>نشاسته و گلوکز آردینه</t>
  </si>
  <si>
    <t>کاشی‌ وسرامیک‌ حافظ‌</t>
  </si>
  <si>
    <t>نورایستا پلاستیک</t>
  </si>
  <si>
    <t>بیمه اتکایی ایران معین</t>
  </si>
  <si>
    <t>جمع</t>
  </si>
  <si>
    <t>نام سهام</t>
  </si>
  <si>
    <t>قیمت اعمال</t>
  </si>
  <si>
    <t>تاریخ اعمال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</si>
  <si>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</si>
  <si>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</si>
  <si>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</si>
  <si>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</si>
  <si>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</si>
  <si>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</si>
  <si>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</si>
  <si>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</si>
  <si>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</si>
  <si>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</si>
  <si>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اسنادخزانه-م7بودجه00-030912</t>
  </si>
  <si>
    <t>بله</t>
  </si>
  <si>
    <t>1400/04/14</t>
  </si>
  <si>
    <t>1403/09/12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</si>
  <si>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</si>
  <si>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</si>
  <si>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</si>
  <si>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</si>
  <si>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</si>
  <si>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</si>
  <si>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</si>
  <si>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</si>
  <si>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</si>
  <si>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</si>
  <si>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</si>
  <si>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</si>
  <si>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</si>
  <si>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</si>
  <si>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</si>
  <si>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</si>
  <si>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</si>
  <si>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</si>
  <si>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</si>
  <si>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</si>
  <si>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</si>
  <si>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</si>
  <si>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</si>
  <si>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</si>
  <si>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</si>
  <si>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</si>
  <si>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</si>
  <si>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</si>
  <si>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</si>
  <si>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</si>
  <si>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</si>
  <si>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نخریسی و نساجی خسروی خراسان</t>
  </si>
  <si>
    <t>پارس فنر</t>
  </si>
  <si>
    <t>بهار رز عالیس چناران</t>
  </si>
  <si>
    <t>اختیارخ خودرو-3000-1403/02/05</t>
  </si>
  <si>
    <t>اختیارخ شستا-1100-1403/02/12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</si>
  <si>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</si>
  <si>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</si>
  <si>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</si>
  <si>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</si>
  <si>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</si>
  <si>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</si>
  <si>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</si>
  <si>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</si>
  <si>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</si>
  <si>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</si>
  <si>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</si>
  <si>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</si>
  <si>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</si>
  <si>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</si>
  <si>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</si>
  <si>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</si>
  <si>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</si>
  <si>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</si>
  <si>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</si>
  <si>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</si>
  <si>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</si>
  <si>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</si>
  <si>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</si>
  <si>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</si>
  <si>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</si>
  <si>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</si>
  <si>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</si>
  <si>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</si>
  <si>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</si>
  <si>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</si>
  <si>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</si>
  <si>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</si>
  <si>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</si>
  <si>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</si>
  <si>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خساپا1</t>
  </si>
  <si>
    <t>ضسپا10001</t>
  </si>
  <si>
    <t>خودرو1</t>
  </si>
  <si>
    <t>ضخود30841</t>
  </si>
  <si>
    <t>شستا1</t>
  </si>
  <si>
    <t>ضستا30161</t>
  </si>
  <si>
    <t>ضخود20451</t>
  </si>
  <si>
    <t>ضستا20251</t>
  </si>
  <si>
    <t>درآمد ناشی از تغییر قیمت اوراق بهادار</t>
  </si>
  <si>
    <t>سود و زیان ناشی از تغییر قیمت</t>
  </si>
  <si>
    <t>سپرده بانکی</t>
  </si>
  <si>
    <t>بانک تجارت</t>
  </si>
  <si>
    <t xml:space="preserve"> پالایش نفت تهران</t>
  </si>
  <si>
    <t xml:space="preserve"> صنعتي زر ماكارون</t>
  </si>
  <si>
    <t xml:space="preserve"> تهيه توزيع غذاي دنا آفرين فدك</t>
  </si>
  <si>
    <t xml:space="preserve"> تولید و توسعه سرب روی ایرانیان</t>
  </si>
  <si>
    <t xml:space="preserve"> گسترش صنایع روی ایرانیان</t>
  </si>
  <si>
    <t xml:space="preserve"> زغال سنگ پروده طبس</t>
  </si>
  <si>
    <t xml:space="preserve"> سرمایه‌گذاری‌ سپه‌</t>
  </si>
  <si>
    <t xml:space="preserve"> توسعه صنایع بهشهر</t>
  </si>
  <si>
    <t xml:space="preserve"> کارخانجات‌تولیدی‌شیشه‌رازی‌</t>
  </si>
  <si>
    <t xml:space="preserve"> فولاد خوزستان</t>
  </si>
  <si>
    <t xml:space="preserve"> سرمایه گذاری نیروگاهی ایران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</si>
</sst>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1E90FF"/>
      <name val="B Nazanin"/>
      <charset val="178"/>
    </font>
    <font>
      <sz val="20"/>
      <color rgb="FF000000"/>
      <name val="Arial"/>
      <family val="2"/>
    </font>
    <font>
      <b/>
      <sz val="20"/>
      <color rgb="FF000000"/>
      <name val="B Nazanin"/>
      <charset val="178"/>
    </font>
    <font>
      <b/>
      <sz val="22"/>
      <color rgb="FF000000"/>
      <name val="B Nazanin"/>
      <charset val="178"/>
    </font>
    <font>
      <b/>
      <sz val="24"/>
      <color rgb="FF000000"/>
      <name val="B Nazanin"/>
      <charset val="178"/>
    </font>
    <font>
      <sz val="24"/>
      <color rgb="FF000000"/>
      <name val="Arial"/>
      <family val="2"/>
    </font>
    <font>
      <sz val="24"/>
      <color rgb="FF000000"/>
      <name val="B Nazanin"/>
      <charset val="178"/>
    </font>
    <font>
      <b/>
      <sz val="2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8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3" fontId="5" fillId="0" borderId="0" xfId="0" applyNumberFormat="1" applyFont="1" applyFill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Alignment="1">
      <alignment horizontal="left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3" fontId="13" fillId="0" borderId="2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4" fontId="13" fillId="0" borderId="0" xfId="0" applyNumberFormat="1" applyFont="1" applyFill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4</xdr:row>
      <xdr:rowOff>638175</xdr:rowOff>
    </xdr:from>
    <xdr:to>
      <xdr:col>1</xdr:col>
      <xdr:colOff>2281930</xdr:colOff>
      <xdr:row>5</xdr:row>
      <xdr:rowOff>738880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1558D4-B26A-47E5-87CB-349B810B7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10020" y="1209675"/>
          <a:ext cx="1662805" cy="1662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10"/>
  <sheetViews>
    <sheetView rightToLeft="1" workbookViewId="0">
      <selection activeCell="A20" sqref="A20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4" spans="1:3" ht="7.35" customHeight="1" x14ac:dyDescent="0.2"/>
    <row r="5" spans="1:3" ht="123.6" customHeight="1" x14ac:dyDescent="0.2">
      <c r="B5" s="77"/>
    </row>
    <row r="6" spans="1:3" ht="123.6" customHeight="1" x14ac:dyDescent="0.2">
      <c r="B6" s="77"/>
    </row>
    <row r="8" spans="1:3" ht="29.1" customHeight="1" x14ac:dyDescent="0.2">
      <c r="A8" s="76" t="s">
        <v>0</v>
      </c>
      <c r="B8" s="76"/>
      <c r="C8" s="76"/>
    </row>
    <row r="9" spans="1:3" ht="21.75" customHeight="1" x14ac:dyDescent="0.2">
      <c r="A9" s="76" t="s">
        <v>1</v>
      </c>
      <c r="B9" s="76"/>
      <c r="C9" s="76"/>
    </row>
    <row r="10" spans="1:3" ht="21.75" customHeight="1" x14ac:dyDescent="0.2">
      <c r="A10" s="76" t="s">
        <v>2</v>
      </c>
      <c r="B10" s="76"/>
      <c r="C10" s="76"/>
    </row>
  </sheetData>
  <mergeCells count="4">
    <mergeCell ref="A8:C8"/>
    <mergeCell ref="A9:C9"/>
    <mergeCell ref="A10:C10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9"/>
  <sheetViews>
    <sheetView rightToLeft="1" workbookViewId="0">
      <selection activeCell="O29" sqref="O2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1.75" customHeight="1" x14ac:dyDescent="0.2">
      <c r="A2" s="76" t="s">
        <v>93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4.45" customHeight="1" x14ac:dyDescent="0.2"/>
    <row r="5" spans="1:10" ht="24" x14ac:dyDescent="0.2">
      <c r="A5" s="1" t="s">
        <v>127</v>
      </c>
      <c r="B5" s="94" t="s">
        <v>128</v>
      </c>
      <c r="C5" s="94"/>
      <c r="D5" s="94"/>
      <c r="E5" s="94"/>
      <c r="F5" s="94"/>
      <c r="G5" s="94"/>
      <c r="H5" s="94"/>
      <c r="I5" s="94"/>
      <c r="J5" s="94"/>
    </row>
    <row r="6" spans="1:10" ht="14.45" customHeight="1" x14ac:dyDescent="0.2">
      <c r="A6" s="14"/>
      <c r="B6" s="14"/>
      <c r="C6" s="14"/>
      <c r="D6" s="91" t="s">
        <v>112</v>
      </c>
      <c r="E6" s="91"/>
      <c r="F6" s="91"/>
      <c r="G6" s="14"/>
      <c r="H6" s="91" t="s">
        <v>113</v>
      </c>
      <c r="I6" s="91"/>
      <c r="J6" s="91"/>
    </row>
    <row r="7" spans="1:10" ht="36.4" customHeight="1" x14ac:dyDescent="0.2">
      <c r="A7" s="91" t="s">
        <v>129</v>
      </c>
      <c r="B7" s="91"/>
      <c r="C7" s="14"/>
      <c r="D7" s="6" t="s">
        <v>130</v>
      </c>
      <c r="E7" s="15"/>
      <c r="F7" s="6" t="s">
        <v>131</v>
      </c>
      <c r="G7" s="14"/>
      <c r="H7" s="6" t="s">
        <v>130</v>
      </c>
      <c r="I7" s="15"/>
      <c r="J7" s="6" t="s">
        <v>131</v>
      </c>
    </row>
    <row r="8" spans="1:10" ht="21.75" customHeight="1" x14ac:dyDescent="0.2">
      <c r="A8" s="95" t="s">
        <v>167</v>
      </c>
      <c r="B8" s="95"/>
      <c r="C8" s="14"/>
      <c r="D8" s="16">
        <v>25847500</v>
      </c>
      <c r="E8" s="14"/>
      <c r="F8" s="16"/>
      <c r="G8" s="14"/>
      <c r="H8" s="16">
        <v>63836813</v>
      </c>
      <c r="I8" s="14"/>
      <c r="J8" s="16"/>
    </row>
    <row r="9" spans="1:10" ht="21.75" customHeight="1" thickBot="1" x14ac:dyDescent="0.25">
      <c r="A9" s="93" t="s">
        <v>69</v>
      </c>
      <c r="B9" s="93"/>
      <c r="C9" s="14"/>
      <c r="D9" s="35">
        <v>25847500</v>
      </c>
      <c r="E9" s="14"/>
      <c r="F9" s="35"/>
      <c r="G9" s="14"/>
      <c r="H9" s="35">
        <v>63836813</v>
      </c>
      <c r="I9" s="14"/>
      <c r="J9" s="35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11"/>
  <sheetViews>
    <sheetView rightToLeft="1" workbookViewId="0">
      <selection activeCell="F8" sqref="F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6" t="s">
        <v>0</v>
      </c>
      <c r="B1" s="76"/>
      <c r="C1" s="76"/>
      <c r="D1" s="76"/>
      <c r="E1" s="76"/>
      <c r="F1" s="76"/>
    </row>
    <row r="2" spans="1:6" ht="21.75" customHeight="1" x14ac:dyDescent="0.2">
      <c r="A2" s="76" t="s">
        <v>93</v>
      </c>
      <c r="B2" s="76"/>
      <c r="C2" s="76"/>
      <c r="D2" s="76"/>
      <c r="E2" s="76"/>
      <c r="F2" s="76"/>
    </row>
    <row r="3" spans="1:6" ht="21.75" customHeight="1" x14ac:dyDescent="0.2">
      <c r="A3" s="76" t="s">
        <v>2</v>
      </c>
      <c r="B3" s="76"/>
      <c r="C3" s="76"/>
      <c r="D3" s="76"/>
      <c r="E3" s="76"/>
      <c r="F3" s="76"/>
    </row>
    <row r="4" spans="1:6" ht="14.45" customHeight="1" x14ac:dyDescent="0.2"/>
    <row r="5" spans="1:6" ht="29.1" customHeight="1" x14ac:dyDescent="0.2">
      <c r="A5" s="1" t="s">
        <v>132</v>
      </c>
      <c r="B5" s="94" t="s">
        <v>108</v>
      </c>
      <c r="C5" s="94"/>
      <c r="D5" s="94"/>
      <c r="E5" s="94"/>
      <c r="F5" s="94"/>
    </row>
    <row r="6" spans="1:6" ht="14.45" customHeight="1" x14ac:dyDescent="0.2">
      <c r="A6" s="14"/>
      <c r="B6" s="14"/>
      <c r="C6" s="14"/>
      <c r="D6" s="2" t="s">
        <v>112</v>
      </c>
      <c r="E6" s="14"/>
      <c r="F6" s="2" t="s">
        <v>9</v>
      </c>
    </row>
    <row r="7" spans="1:6" ht="14.45" customHeight="1" x14ac:dyDescent="0.2">
      <c r="A7" s="91" t="s">
        <v>108</v>
      </c>
      <c r="B7" s="91"/>
      <c r="C7" s="14"/>
      <c r="D7" s="4" t="s">
        <v>90</v>
      </c>
      <c r="E7" s="14"/>
      <c r="F7" s="4" t="s">
        <v>90</v>
      </c>
    </row>
    <row r="8" spans="1:6" ht="21.75" customHeight="1" x14ac:dyDescent="0.2">
      <c r="A8" s="95" t="s">
        <v>108</v>
      </c>
      <c r="B8" s="95"/>
      <c r="C8" s="14"/>
      <c r="D8" s="16">
        <v>0</v>
      </c>
      <c r="E8" s="14"/>
      <c r="F8" s="16">
        <v>1107191431</v>
      </c>
    </row>
    <row r="9" spans="1:6" ht="21.75" customHeight="1" x14ac:dyDescent="0.2">
      <c r="A9" s="96" t="s">
        <v>133</v>
      </c>
      <c r="B9" s="96"/>
      <c r="C9" s="14"/>
      <c r="D9" s="18">
        <v>0</v>
      </c>
      <c r="E9" s="14"/>
      <c r="F9" s="18">
        <v>812</v>
      </c>
    </row>
    <row r="10" spans="1:6" ht="21.75" customHeight="1" x14ac:dyDescent="0.2">
      <c r="A10" s="97" t="s">
        <v>134</v>
      </c>
      <c r="B10" s="97"/>
      <c r="C10" s="14"/>
      <c r="D10" s="21">
        <v>0</v>
      </c>
      <c r="E10" s="14"/>
      <c r="F10" s="21">
        <v>0</v>
      </c>
    </row>
    <row r="11" spans="1:6" ht="21.75" customHeight="1" x14ac:dyDescent="0.2">
      <c r="A11" s="93" t="s">
        <v>69</v>
      </c>
      <c r="B11" s="93"/>
      <c r="C11" s="14"/>
      <c r="D11" s="23">
        <v>0</v>
      </c>
      <c r="E11" s="14"/>
      <c r="F11" s="23">
        <v>1107192243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9"/>
  <sheetViews>
    <sheetView rightToLeft="1" workbookViewId="0">
      <selection activeCell="K39" sqref="K39"/>
    </sheetView>
  </sheetViews>
  <sheetFormatPr defaultRowHeight="12.75" x14ac:dyDescent="0.2"/>
  <cols>
    <col min="1" max="1" width="67.285156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1.75" customHeight="1" x14ac:dyDescent="0.2">
      <c r="A2" s="76" t="s">
        <v>93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14.45" customHeight="1" x14ac:dyDescent="0.2"/>
    <row r="5" spans="1:13" ht="24" x14ac:dyDescent="0.2">
      <c r="A5" s="94" t="s">
        <v>142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ht="21" x14ac:dyDescent="0.2">
      <c r="A6" s="91" t="s">
        <v>96</v>
      </c>
      <c r="B6" s="7"/>
      <c r="C6" s="91" t="s">
        <v>112</v>
      </c>
      <c r="D6" s="91"/>
      <c r="E6" s="91"/>
      <c r="F6" s="91"/>
      <c r="G6" s="91"/>
      <c r="H6" s="7"/>
      <c r="I6" s="91" t="s">
        <v>113</v>
      </c>
      <c r="J6" s="91"/>
      <c r="K6" s="91"/>
      <c r="L6" s="91"/>
      <c r="M6" s="91"/>
    </row>
    <row r="7" spans="1:13" ht="29.1" customHeight="1" x14ac:dyDescent="0.2">
      <c r="A7" s="91"/>
      <c r="B7" s="7"/>
      <c r="C7" s="6" t="s">
        <v>140</v>
      </c>
      <c r="D7" s="8"/>
      <c r="E7" s="6" t="s">
        <v>138</v>
      </c>
      <c r="F7" s="8"/>
      <c r="G7" s="6" t="s">
        <v>141</v>
      </c>
      <c r="H7" s="7"/>
      <c r="I7" s="6" t="s">
        <v>140</v>
      </c>
      <c r="J7" s="8"/>
      <c r="K7" s="6" t="s">
        <v>138</v>
      </c>
      <c r="L7" s="8"/>
      <c r="M7" s="6" t="s">
        <v>141</v>
      </c>
    </row>
    <row r="8" spans="1:13" ht="21.75" customHeight="1" x14ac:dyDescent="0.2">
      <c r="A8" s="32" t="s">
        <v>167</v>
      </c>
      <c r="B8" s="7"/>
      <c r="C8" s="9">
        <v>25847500</v>
      </c>
      <c r="D8" s="7"/>
      <c r="E8" s="9">
        <v>12938</v>
      </c>
      <c r="F8" s="7"/>
      <c r="G8" s="9">
        <v>25834562</v>
      </c>
      <c r="H8" s="7"/>
      <c r="I8" s="9">
        <v>63836813</v>
      </c>
      <c r="J8" s="7"/>
      <c r="K8" s="9">
        <v>15088</v>
      </c>
      <c r="L8" s="7"/>
      <c r="M8" s="9">
        <v>63821725</v>
      </c>
    </row>
    <row r="9" spans="1:13" ht="21.75" customHeight="1" thickBot="1" x14ac:dyDescent="0.25">
      <c r="A9" s="5" t="s">
        <v>69</v>
      </c>
      <c r="B9" s="7"/>
      <c r="C9" s="36">
        <v>25847500</v>
      </c>
      <c r="D9" s="7"/>
      <c r="E9" s="36">
        <v>12938</v>
      </c>
      <c r="F9" s="7"/>
      <c r="G9" s="36">
        <v>25834562</v>
      </c>
      <c r="H9" s="7"/>
      <c r="I9" s="36">
        <v>63836813</v>
      </c>
      <c r="J9" s="7"/>
      <c r="K9" s="36">
        <v>15088</v>
      </c>
      <c r="L9" s="7"/>
      <c r="M9" s="36">
        <v>63821725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5"/>
  <sheetViews>
    <sheetView rightToLeft="1" workbookViewId="0">
      <selection activeCell="U7" sqref="U7:U10"/>
    </sheetView>
  </sheetViews>
  <sheetFormatPr defaultRowHeight="12.75" x14ac:dyDescent="0.2"/>
  <cols>
    <col min="1" max="1" width="28" bestFit="1" customWidth="1"/>
    <col min="2" max="2" width="1.28515625" customWidth="1"/>
    <col min="3" max="3" width="9.85546875" bestFit="1" customWidth="1"/>
    <col min="4" max="4" width="1.28515625" customWidth="1"/>
    <col min="5" max="5" width="15.42578125" bestFit="1" customWidth="1"/>
    <col min="6" max="6" width="1.28515625" customWidth="1"/>
    <col min="7" max="7" width="13.85546875" bestFit="1" customWidth="1"/>
    <col min="8" max="8" width="1.28515625" customWidth="1"/>
    <col min="9" max="9" width="21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1" max="21" width="11.140625" bestFit="1" customWidth="1"/>
  </cols>
  <sheetData>
    <row r="1" spans="1:21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21" ht="21.75" customHeight="1" x14ac:dyDescent="0.2">
      <c r="A2" s="76" t="s">
        <v>93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21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21" ht="14.45" customHeight="1" x14ac:dyDescent="0.2"/>
    <row r="5" spans="1:21" ht="24" x14ac:dyDescent="0.2">
      <c r="A5" s="94" t="s">
        <v>143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21" ht="14.45" customHeight="1" x14ac:dyDescent="0.2">
      <c r="A6" s="91" t="s">
        <v>96</v>
      </c>
      <c r="B6" s="7"/>
      <c r="C6" s="91" t="s">
        <v>112</v>
      </c>
      <c r="D6" s="91"/>
      <c r="E6" s="91"/>
      <c r="F6" s="91"/>
      <c r="G6" s="91"/>
      <c r="H6" s="91"/>
      <c r="I6" s="91"/>
      <c r="J6" s="7"/>
      <c r="K6" s="91" t="s">
        <v>113</v>
      </c>
      <c r="L6" s="91"/>
      <c r="M6" s="91"/>
      <c r="N6" s="91"/>
      <c r="O6" s="91"/>
      <c r="P6" s="91"/>
      <c r="Q6" s="91"/>
      <c r="R6" s="91"/>
    </row>
    <row r="7" spans="1:21" ht="29.1" customHeight="1" x14ac:dyDescent="0.2">
      <c r="A7" s="91"/>
      <c r="B7" s="7"/>
      <c r="C7" s="6" t="s">
        <v>13</v>
      </c>
      <c r="D7" s="8"/>
      <c r="E7" s="6" t="s">
        <v>144</v>
      </c>
      <c r="F7" s="8"/>
      <c r="G7" s="6" t="s">
        <v>145</v>
      </c>
      <c r="H7" s="8"/>
      <c r="I7" s="6" t="s">
        <v>146</v>
      </c>
      <c r="J7" s="7"/>
      <c r="K7" s="6" t="s">
        <v>13</v>
      </c>
      <c r="L7" s="8"/>
      <c r="M7" s="6" t="s">
        <v>144</v>
      </c>
      <c r="N7" s="8"/>
      <c r="O7" s="6" t="s">
        <v>145</v>
      </c>
      <c r="P7" s="8"/>
      <c r="Q7" s="106" t="s">
        <v>146</v>
      </c>
      <c r="R7" s="106"/>
    </row>
    <row r="8" spans="1:21" ht="21.75" customHeight="1" x14ac:dyDescent="0.2">
      <c r="A8" s="32" t="s">
        <v>65</v>
      </c>
      <c r="B8" s="7"/>
      <c r="C8" s="9">
        <v>150000</v>
      </c>
      <c r="D8" s="7"/>
      <c r="E8" s="9">
        <v>1868317053</v>
      </c>
      <c r="F8" s="7"/>
      <c r="G8" s="9">
        <v>1920857557</v>
      </c>
      <c r="H8" s="7"/>
      <c r="I8" s="9">
        <v>-52540504</v>
      </c>
      <c r="J8" s="7"/>
      <c r="K8" s="9">
        <v>226000</v>
      </c>
      <c r="L8" s="7"/>
      <c r="M8" s="9">
        <v>7808364288</v>
      </c>
      <c r="N8" s="7"/>
      <c r="O8" s="9">
        <v>6787030028</v>
      </c>
      <c r="P8" s="7"/>
      <c r="Q8" s="105">
        <v>1021334260</v>
      </c>
      <c r="R8" s="105"/>
      <c r="U8" s="38"/>
    </row>
    <row r="9" spans="1:21" ht="21.75" customHeight="1" x14ac:dyDescent="0.2">
      <c r="A9" s="34" t="s">
        <v>68</v>
      </c>
      <c r="B9" s="7"/>
      <c r="C9" s="10">
        <v>350000</v>
      </c>
      <c r="D9" s="7"/>
      <c r="E9" s="10">
        <v>1147779851</v>
      </c>
      <c r="F9" s="7"/>
      <c r="G9" s="10">
        <v>718151490</v>
      </c>
      <c r="H9" s="7"/>
      <c r="I9" s="10">
        <v>429628361</v>
      </c>
      <c r="J9" s="7"/>
      <c r="K9" s="10">
        <v>350000</v>
      </c>
      <c r="L9" s="7"/>
      <c r="M9" s="10">
        <v>1147779851</v>
      </c>
      <c r="N9" s="7"/>
      <c r="O9" s="10">
        <v>718151490</v>
      </c>
      <c r="P9" s="7"/>
      <c r="Q9" s="103">
        <v>429628361</v>
      </c>
      <c r="R9" s="103"/>
      <c r="U9" s="38"/>
    </row>
    <row r="10" spans="1:21" ht="21.75" customHeight="1" x14ac:dyDescent="0.2">
      <c r="A10" s="34" t="s">
        <v>37</v>
      </c>
      <c r="B10" s="7"/>
      <c r="C10" s="10">
        <v>625000</v>
      </c>
      <c r="D10" s="7"/>
      <c r="E10" s="10">
        <v>4965278063</v>
      </c>
      <c r="F10" s="7"/>
      <c r="G10" s="10">
        <v>5172192090</v>
      </c>
      <c r="H10" s="7"/>
      <c r="I10" s="10">
        <v>-206914027</v>
      </c>
      <c r="J10" s="7"/>
      <c r="K10" s="10">
        <v>625000</v>
      </c>
      <c r="L10" s="7"/>
      <c r="M10" s="10">
        <v>4965278063</v>
      </c>
      <c r="N10" s="7"/>
      <c r="O10" s="10">
        <v>5172192090</v>
      </c>
      <c r="P10" s="7"/>
      <c r="Q10" s="103">
        <v>-206914027</v>
      </c>
      <c r="R10" s="103"/>
    </row>
    <row r="11" spans="1:21" ht="21.75" customHeight="1" x14ac:dyDescent="0.2">
      <c r="A11" s="34" t="s">
        <v>60</v>
      </c>
      <c r="B11" s="7"/>
      <c r="C11" s="10">
        <v>0</v>
      </c>
      <c r="D11" s="7"/>
      <c r="E11" s="10">
        <v>0</v>
      </c>
      <c r="F11" s="7"/>
      <c r="G11" s="10">
        <v>0</v>
      </c>
      <c r="H11" s="7"/>
      <c r="I11" s="10">
        <v>0</v>
      </c>
      <c r="J11" s="7"/>
      <c r="K11" s="10">
        <v>998890</v>
      </c>
      <c r="L11" s="7"/>
      <c r="M11" s="10">
        <v>5014380421</v>
      </c>
      <c r="N11" s="7"/>
      <c r="O11" s="10">
        <v>4685237038</v>
      </c>
      <c r="P11" s="7"/>
      <c r="Q11" s="103">
        <v>329143383</v>
      </c>
      <c r="R11" s="103"/>
    </row>
    <row r="12" spans="1:21" ht="21.75" customHeight="1" x14ac:dyDescent="0.2">
      <c r="A12" s="34" t="s">
        <v>118</v>
      </c>
      <c r="B12" s="7"/>
      <c r="C12" s="10">
        <v>0</v>
      </c>
      <c r="D12" s="7"/>
      <c r="E12" s="10">
        <v>0</v>
      </c>
      <c r="F12" s="7"/>
      <c r="G12" s="10">
        <v>0</v>
      </c>
      <c r="H12" s="7"/>
      <c r="I12" s="10">
        <v>0</v>
      </c>
      <c r="J12" s="7"/>
      <c r="K12" s="10">
        <v>60000</v>
      </c>
      <c r="L12" s="7"/>
      <c r="M12" s="10">
        <v>5012818041</v>
      </c>
      <c r="N12" s="7"/>
      <c r="O12" s="10">
        <v>3744637042</v>
      </c>
      <c r="P12" s="7"/>
      <c r="Q12" s="103">
        <v>1268180999</v>
      </c>
      <c r="R12" s="103"/>
    </row>
    <row r="13" spans="1:21" ht="21.75" customHeight="1" x14ac:dyDescent="0.2">
      <c r="A13" s="34" t="s">
        <v>54</v>
      </c>
      <c r="B13" s="7"/>
      <c r="C13" s="10">
        <v>0</v>
      </c>
      <c r="D13" s="7"/>
      <c r="E13" s="10">
        <v>0</v>
      </c>
      <c r="F13" s="7"/>
      <c r="G13" s="10">
        <v>0</v>
      </c>
      <c r="H13" s="7"/>
      <c r="I13" s="10">
        <v>0</v>
      </c>
      <c r="J13" s="7"/>
      <c r="K13" s="10">
        <v>683522</v>
      </c>
      <c r="L13" s="7"/>
      <c r="M13" s="10">
        <v>3369711618</v>
      </c>
      <c r="N13" s="7"/>
      <c r="O13" s="10">
        <v>4470814167</v>
      </c>
      <c r="P13" s="7"/>
      <c r="Q13" s="103">
        <v>-1101102549</v>
      </c>
      <c r="R13" s="103"/>
    </row>
    <row r="14" spans="1:21" ht="21.75" customHeight="1" x14ac:dyDescent="0.2">
      <c r="A14" s="34" t="s">
        <v>52</v>
      </c>
      <c r="B14" s="7"/>
      <c r="C14" s="10">
        <v>0</v>
      </c>
      <c r="D14" s="7"/>
      <c r="E14" s="10">
        <v>0</v>
      </c>
      <c r="F14" s="7"/>
      <c r="G14" s="10">
        <v>0</v>
      </c>
      <c r="H14" s="7"/>
      <c r="I14" s="10">
        <v>0</v>
      </c>
      <c r="J14" s="7"/>
      <c r="K14" s="10">
        <v>130000</v>
      </c>
      <c r="L14" s="7"/>
      <c r="M14" s="10">
        <v>1613659635</v>
      </c>
      <c r="N14" s="7"/>
      <c r="O14" s="10">
        <v>1940982033</v>
      </c>
      <c r="P14" s="7"/>
      <c r="Q14" s="103">
        <v>-327322398</v>
      </c>
      <c r="R14" s="103"/>
    </row>
    <row r="15" spans="1:21" ht="21.75" customHeight="1" x14ac:dyDescent="0.2">
      <c r="A15" s="34" t="s">
        <v>50</v>
      </c>
      <c r="B15" s="7"/>
      <c r="C15" s="10">
        <v>0</v>
      </c>
      <c r="D15" s="7"/>
      <c r="E15" s="10">
        <v>0</v>
      </c>
      <c r="F15" s="7"/>
      <c r="G15" s="10">
        <v>0</v>
      </c>
      <c r="H15" s="7"/>
      <c r="I15" s="10">
        <v>0</v>
      </c>
      <c r="J15" s="7"/>
      <c r="K15" s="10">
        <v>965214</v>
      </c>
      <c r="L15" s="7"/>
      <c r="M15" s="10">
        <v>14117666297</v>
      </c>
      <c r="N15" s="7"/>
      <c r="O15" s="10">
        <v>14334496330</v>
      </c>
      <c r="P15" s="7"/>
      <c r="Q15" s="103">
        <v>-216830033</v>
      </c>
      <c r="R15" s="103"/>
    </row>
    <row r="16" spans="1:21" ht="21.75" customHeight="1" x14ac:dyDescent="0.2">
      <c r="A16" s="34" t="s">
        <v>119</v>
      </c>
      <c r="B16" s="7"/>
      <c r="C16" s="10">
        <v>0</v>
      </c>
      <c r="D16" s="7"/>
      <c r="E16" s="10">
        <v>0</v>
      </c>
      <c r="F16" s="7"/>
      <c r="G16" s="10">
        <v>0</v>
      </c>
      <c r="H16" s="7"/>
      <c r="I16" s="10">
        <v>0</v>
      </c>
      <c r="J16" s="7"/>
      <c r="K16" s="10">
        <v>400000</v>
      </c>
      <c r="L16" s="7"/>
      <c r="M16" s="10">
        <v>5324131841</v>
      </c>
      <c r="N16" s="7"/>
      <c r="O16" s="10">
        <v>3365152786</v>
      </c>
      <c r="P16" s="7"/>
      <c r="Q16" s="103">
        <v>1958979055</v>
      </c>
      <c r="R16" s="103"/>
    </row>
    <row r="17" spans="1:18" ht="21.75" customHeight="1" x14ac:dyDescent="0.2">
      <c r="A17" s="34" t="s">
        <v>120</v>
      </c>
      <c r="B17" s="7"/>
      <c r="C17" s="10">
        <v>0</v>
      </c>
      <c r="D17" s="7"/>
      <c r="E17" s="10">
        <v>0</v>
      </c>
      <c r="F17" s="7"/>
      <c r="G17" s="10">
        <v>0</v>
      </c>
      <c r="H17" s="7"/>
      <c r="I17" s="10">
        <v>0</v>
      </c>
      <c r="J17" s="7"/>
      <c r="K17" s="10">
        <v>293988</v>
      </c>
      <c r="L17" s="7"/>
      <c r="M17" s="10">
        <v>1932047970</v>
      </c>
      <c r="N17" s="7"/>
      <c r="O17" s="10">
        <v>2099334195</v>
      </c>
      <c r="P17" s="7"/>
      <c r="Q17" s="103">
        <v>-167286225</v>
      </c>
      <c r="R17" s="103"/>
    </row>
    <row r="18" spans="1:18" ht="21.75" customHeight="1" x14ac:dyDescent="0.2">
      <c r="A18" s="34" t="s">
        <v>21</v>
      </c>
      <c r="B18" s="7"/>
      <c r="C18" s="10">
        <v>0</v>
      </c>
      <c r="D18" s="7"/>
      <c r="E18" s="10">
        <v>0</v>
      </c>
      <c r="F18" s="7"/>
      <c r="G18" s="10">
        <v>0</v>
      </c>
      <c r="H18" s="7"/>
      <c r="I18" s="10">
        <v>0</v>
      </c>
      <c r="J18" s="7"/>
      <c r="K18" s="10">
        <v>9026</v>
      </c>
      <c r="L18" s="7"/>
      <c r="M18" s="10">
        <v>134674166</v>
      </c>
      <c r="N18" s="7"/>
      <c r="O18" s="10">
        <v>164910779</v>
      </c>
      <c r="P18" s="7"/>
      <c r="Q18" s="103">
        <v>-30236613</v>
      </c>
      <c r="R18" s="103"/>
    </row>
    <row r="19" spans="1:18" ht="21.75" customHeight="1" x14ac:dyDescent="0.2">
      <c r="A19" s="34" t="s">
        <v>121</v>
      </c>
      <c r="B19" s="7"/>
      <c r="C19" s="10">
        <v>0</v>
      </c>
      <c r="D19" s="7"/>
      <c r="E19" s="10">
        <v>0</v>
      </c>
      <c r="F19" s="7"/>
      <c r="G19" s="10">
        <v>0</v>
      </c>
      <c r="H19" s="7"/>
      <c r="I19" s="10">
        <v>0</v>
      </c>
      <c r="J19" s="7"/>
      <c r="K19" s="10">
        <v>132000</v>
      </c>
      <c r="L19" s="7"/>
      <c r="M19" s="10">
        <v>19338000</v>
      </c>
      <c r="N19" s="7"/>
      <c r="O19" s="10">
        <v>13803175</v>
      </c>
      <c r="P19" s="7"/>
      <c r="Q19" s="103">
        <v>5534825</v>
      </c>
      <c r="R19" s="103"/>
    </row>
    <row r="20" spans="1:18" ht="21.75" customHeight="1" x14ac:dyDescent="0.2">
      <c r="A20" s="34" t="s">
        <v>122</v>
      </c>
      <c r="B20" s="7"/>
      <c r="C20" s="10">
        <v>0</v>
      </c>
      <c r="D20" s="7"/>
      <c r="E20" s="10">
        <v>0</v>
      </c>
      <c r="F20" s="7"/>
      <c r="G20" s="10">
        <v>0</v>
      </c>
      <c r="H20" s="7"/>
      <c r="I20" s="10">
        <v>0</v>
      </c>
      <c r="J20" s="7"/>
      <c r="K20" s="10">
        <v>132000</v>
      </c>
      <c r="L20" s="7"/>
      <c r="M20" s="10">
        <v>2963400</v>
      </c>
      <c r="N20" s="7"/>
      <c r="O20" s="10">
        <v>1320336</v>
      </c>
      <c r="P20" s="7"/>
      <c r="Q20" s="103">
        <v>1643064</v>
      </c>
      <c r="R20" s="103"/>
    </row>
    <row r="21" spans="1:18" ht="21.75" customHeight="1" x14ac:dyDescent="0.2">
      <c r="A21" s="33" t="s">
        <v>57</v>
      </c>
      <c r="B21" s="7"/>
      <c r="C21" s="11">
        <v>0</v>
      </c>
      <c r="D21" s="7"/>
      <c r="E21" s="11">
        <v>0</v>
      </c>
      <c r="F21" s="7"/>
      <c r="G21" s="11">
        <v>0</v>
      </c>
      <c r="H21" s="7"/>
      <c r="I21" s="11">
        <v>0</v>
      </c>
      <c r="J21" s="7"/>
      <c r="K21" s="11">
        <v>2171205</v>
      </c>
      <c r="L21" s="7"/>
      <c r="M21" s="11">
        <v>4342280082</v>
      </c>
      <c r="N21" s="7"/>
      <c r="O21" s="11">
        <v>3977432968</v>
      </c>
      <c r="P21" s="7"/>
      <c r="Q21" s="104">
        <v>364847114</v>
      </c>
      <c r="R21" s="104"/>
    </row>
    <row r="22" spans="1:18" ht="21.75" customHeight="1" x14ac:dyDescent="0.2">
      <c r="A22" s="5" t="s">
        <v>69</v>
      </c>
      <c r="B22" s="7"/>
      <c r="C22" s="12">
        <v>1125000</v>
      </c>
      <c r="D22" s="7"/>
      <c r="E22" s="12">
        <v>7981374967</v>
      </c>
      <c r="F22" s="7"/>
      <c r="G22" s="12">
        <v>7811201137</v>
      </c>
      <c r="H22" s="7"/>
      <c r="I22" s="12">
        <v>170173830</v>
      </c>
      <c r="J22" s="7"/>
      <c r="K22" s="12">
        <v>7176845</v>
      </c>
      <c r="L22" s="7"/>
      <c r="M22" s="12">
        <v>54805093673</v>
      </c>
      <c r="N22" s="7"/>
      <c r="O22" s="12">
        <v>51475494457</v>
      </c>
      <c r="P22" s="7"/>
      <c r="Q22" s="102">
        <v>3329599216</v>
      </c>
      <c r="R22" s="102"/>
    </row>
    <row r="25" spans="1:18" x14ac:dyDescent="0.2">
      <c r="I25" s="49"/>
    </row>
  </sheetData>
  <mergeCells count="2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15"/>
  <sheetViews>
    <sheetView rightToLeft="1" workbookViewId="0">
      <selection activeCell="I27" sqref="I27"/>
    </sheetView>
  </sheetViews>
  <sheetFormatPr defaultRowHeight="12.75" x14ac:dyDescent="0.2"/>
  <cols>
    <col min="1" max="1" width="7.7109375" bestFit="1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ht="21.75" customHeight="1" x14ac:dyDescent="0.2">
      <c r="A2" s="76" t="s">
        <v>93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pans="1:25" ht="7.35" customHeight="1" x14ac:dyDescent="0.2"/>
    <row r="5" spans="1:25" ht="24" x14ac:dyDescent="0.2">
      <c r="A5" s="94" t="s">
        <v>147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6" spans="1:25" ht="7.35" customHeight="1" x14ac:dyDescent="0.2"/>
    <row r="7" spans="1:25" ht="21" x14ac:dyDescent="0.2">
      <c r="E7" s="91" t="s">
        <v>112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Y7" s="2" t="s">
        <v>113</v>
      </c>
    </row>
    <row r="8" spans="1:25" ht="42" x14ac:dyDescent="0.2">
      <c r="A8" s="2" t="s">
        <v>148</v>
      </c>
      <c r="C8" s="2" t="s">
        <v>149</v>
      </c>
      <c r="E8" s="6" t="s">
        <v>72</v>
      </c>
      <c r="F8" s="3"/>
      <c r="G8" s="6" t="s">
        <v>13</v>
      </c>
      <c r="H8" s="3"/>
      <c r="I8" s="6" t="s">
        <v>71</v>
      </c>
      <c r="J8" s="3"/>
      <c r="K8" s="6" t="s">
        <v>150</v>
      </c>
      <c r="L8" s="3"/>
      <c r="M8" s="6" t="s">
        <v>151</v>
      </c>
      <c r="N8" s="3"/>
      <c r="O8" s="6" t="s">
        <v>152</v>
      </c>
      <c r="P8" s="3"/>
      <c r="Q8" s="6" t="s">
        <v>153</v>
      </c>
      <c r="R8" s="3"/>
      <c r="S8" s="6" t="s">
        <v>154</v>
      </c>
      <c r="T8" s="3"/>
      <c r="U8" s="6" t="s">
        <v>155</v>
      </c>
      <c r="V8" s="3"/>
      <c r="W8" s="6" t="s">
        <v>156</v>
      </c>
      <c r="Y8" s="6" t="s">
        <v>156</v>
      </c>
    </row>
    <row r="9" spans="1:25" s="14" customFormat="1" ht="21.75" customHeight="1" x14ac:dyDescent="0.2">
      <c r="A9" s="28" t="s">
        <v>157</v>
      </c>
      <c r="C9" s="28" t="s">
        <v>158</v>
      </c>
      <c r="E9" s="15"/>
      <c r="G9" s="16">
        <v>0</v>
      </c>
      <c r="I9" s="16">
        <v>0</v>
      </c>
      <c r="K9" s="16">
        <v>0</v>
      </c>
      <c r="M9" s="16">
        <v>0</v>
      </c>
      <c r="O9" s="16">
        <v>0</v>
      </c>
      <c r="Q9" s="16">
        <v>0</v>
      </c>
      <c r="S9" s="16">
        <v>0</v>
      </c>
      <c r="U9" s="16">
        <v>0</v>
      </c>
      <c r="W9" s="16">
        <v>0</v>
      </c>
      <c r="Y9" s="16">
        <v>658271983</v>
      </c>
    </row>
    <row r="10" spans="1:25" s="14" customFormat="1" ht="21.75" customHeight="1" x14ac:dyDescent="0.2">
      <c r="A10" s="29" t="s">
        <v>157</v>
      </c>
      <c r="C10" s="29" t="s">
        <v>158</v>
      </c>
      <c r="G10" s="18">
        <v>0</v>
      </c>
      <c r="I10" s="18">
        <v>0</v>
      </c>
      <c r="K10" s="18">
        <v>0</v>
      </c>
      <c r="M10" s="18">
        <v>0</v>
      </c>
      <c r="O10" s="18">
        <v>0</v>
      </c>
      <c r="Q10" s="18">
        <v>0</v>
      </c>
      <c r="S10" s="18">
        <v>0</v>
      </c>
      <c r="U10" s="18">
        <v>0</v>
      </c>
      <c r="W10" s="18">
        <v>0</v>
      </c>
      <c r="Y10" s="18">
        <v>54390990</v>
      </c>
    </row>
    <row r="11" spans="1:25" s="14" customFormat="1" ht="21.75" customHeight="1" x14ac:dyDescent="0.2">
      <c r="A11" s="29" t="s">
        <v>159</v>
      </c>
      <c r="C11" s="29" t="s">
        <v>160</v>
      </c>
      <c r="G11" s="18">
        <v>0</v>
      </c>
      <c r="I11" s="18">
        <v>0</v>
      </c>
      <c r="K11" s="18">
        <v>0</v>
      </c>
      <c r="M11" s="18">
        <v>0</v>
      </c>
      <c r="O11" s="18">
        <v>0</v>
      </c>
      <c r="Q11" s="18">
        <v>0</v>
      </c>
      <c r="S11" s="18">
        <v>0</v>
      </c>
      <c r="U11" s="18">
        <v>0</v>
      </c>
      <c r="W11" s="18">
        <v>0</v>
      </c>
      <c r="Y11" s="18">
        <v>2092528000</v>
      </c>
    </row>
    <row r="12" spans="1:25" s="14" customFormat="1" ht="21.75" customHeight="1" x14ac:dyDescent="0.2">
      <c r="A12" s="29" t="s">
        <v>161</v>
      </c>
      <c r="C12" s="29" t="s">
        <v>162</v>
      </c>
      <c r="G12" s="18">
        <v>0</v>
      </c>
      <c r="I12" s="18">
        <v>0</v>
      </c>
      <c r="K12" s="18">
        <v>0</v>
      </c>
      <c r="M12" s="18">
        <v>0</v>
      </c>
      <c r="O12" s="18">
        <v>0</v>
      </c>
      <c r="Q12" s="18">
        <v>0</v>
      </c>
      <c r="S12" s="18">
        <v>0</v>
      </c>
      <c r="U12" s="18">
        <v>0</v>
      </c>
      <c r="W12" s="18">
        <v>0</v>
      </c>
      <c r="Y12" s="18">
        <v>969873000</v>
      </c>
    </row>
    <row r="13" spans="1:25" s="14" customFormat="1" ht="21.75" customHeight="1" x14ac:dyDescent="0.2">
      <c r="A13" s="29" t="s">
        <v>159</v>
      </c>
      <c r="C13" s="29" t="s">
        <v>163</v>
      </c>
      <c r="G13" s="18">
        <v>0</v>
      </c>
      <c r="I13" s="18">
        <v>0</v>
      </c>
      <c r="K13" s="18">
        <v>0</v>
      </c>
      <c r="M13" s="18">
        <v>0</v>
      </c>
      <c r="O13" s="18">
        <v>0</v>
      </c>
      <c r="Q13" s="18">
        <v>0</v>
      </c>
      <c r="S13" s="18">
        <v>0</v>
      </c>
      <c r="U13" s="18">
        <v>0</v>
      </c>
      <c r="W13" s="18">
        <v>0</v>
      </c>
      <c r="Y13" s="18">
        <v>146273900</v>
      </c>
    </row>
    <row r="14" spans="1:25" s="14" customFormat="1" ht="21.75" customHeight="1" x14ac:dyDescent="0.2">
      <c r="A14" s="30" t="s">
        <v>161</v>
      </c>
      <c r="B14" s="20"/>
      <c r="C14" s="30" t="s">
        <v>164</v>
      </c>
      <c r="E14" s="20"/>
      <c r="G14" s="21">
        <v>0</v>
      </c>
      <c r="I14" s="21">
        <v>0</v>
      </c>
      <c r="K14" s="21">
        <v>0</v>
      </c>
      <c r="M14" s="21">
        <v>0</v>
      </c>
      <c r="O14" s="21">
        <v>0</v>
      </c>
      <c r="Q14" s="21">
        <v>0</v>
      </c>
      <c r="S14" s="21">
        <v>0</v>
      </c>
      <c r="U14" s="21">
        <v>0</v>
      </c>
      <c r="W14" s="21">
        <v>0</v>
      </c>
      <c r="Y14" s="21">
        <v>184147918</v>
      </c>
    </row>
    <row r="15" spans="1:25" s="14" customFormat="1" ht="21.75" customHeight="1" x14ac:dyDescent="0.2">
      <c r="A15" s="93" t="s">
        <v>69</v>
      </c>
      <c r="B15" s="93"/>
      <c r="C15" s="93"/>
      <c r="E15" s="23"/>
      <c r="G15" s="23"/>
      <c r="I15" s="23"/>
      <c r="K15" s="23">
        <v>0</v>
      </c>
      <c r="M15" s="23">
        <v>0</v>
      </c>
      <c r="O15" s="23">
        <v>0</v>
      </c>
      <c r="Q15" s="23">
        <v>0</v>
      </c>
      <c r="S15" s="23">
        <v>0</v>
      </c>
      <c r="U15" s="23">
        <v>0</v>
      </c>
      <c r="W15" s="23">
        <v>0</v>
      </c>
      <c r="Y15" s="23">
        <v>4105485791</v>
      </c>
    </row>
  </sheetData>
  <mergeCells count="6">
    <mergeCell ref="A15:C15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0"/>
  <sheetViews>
    <sheetView rightToLeft="1" view="pageBreakPreview" topLeftCell="A46" zoomScale="60" zoomScaleNormal="96" workbookViewId="0">
      <selection activeCell="C5" sqref="C5:AB5"/>
    </sheetView>
  </sheetViews>
  <sheetFormatPr defaultRowHeight="12.75" x14ac:dyDescent="0.2"/>
  <cols>
    <col min="1" max="2" width="2.5703125" customWidth="1"/>
    <col min="3" max="3" width="33.7109375" customWidth="1"/>
    <col min="4" max="5" width="1.28515625" customWidth="1"/>
    <col min="6" max="6" width="24.7109375" bestFit="1" customWidth="1"/>
    <col min="7" max="7" width="1.28515625" customWidth="1"/>
    <col min="8" max="8" width="35" bestFit="1" customWidth="1"/>
    <col min="9" max="9" width="1.28515625" customWidth="1"/>
    <col min="10" max="10" width="33.28515625" bestFit="1" customWidth="1"/>
    <col min="11" max="11" width="1.28515625" customWidth="1"/>
    <col min="12" max="12" width="19.42578125" bestFit="1" customWidth="1"/>
    <col min="13" max="13" width="1.28515625" customWidth="1"/>
    <col min="14" max="14" width="27.28515625" bestFit="1" customWidth="1"/>
    <col min="15" max="15" width="1.28515625" customWidth="1"/>
    <col min="16" max="16" width="19.42578125" bestFit="1" customWidth="1"/>
    <col min="17" max="17" width="1.28515625" customWidth="1"/>
    <col min="18" max="18" width="29.42578125" bestFit="1" customWidth="1"/>
    <col min="19" max="19" width="1.28515625" customWidth="1"/>
    <col min="20" max="20" width="23.42578125" bestFit="1" customWidth="1"/>
    <col min="21" max="21" width="1.28515625" customWidth="1"/>
    <col min="22" max="22" width="15.5703125" customWidth="1"/>
    <col min="23" max="23" width="0.42578125" customWidth="1"/>
    <col min="24" max="24" width="34.42578125" bestFit="1" customWidth="1"/>
    <col min="25" max="25" width="0.42578125" customWidth="1"/>
    <col min="26" max="26" width="33.7109375" bestFit="1" customWidth="1"/>
    <col min="27" max="27" width="0.5703125" customWidth="1"/>
    <col min="28" max="28" width="31.42578125" bestFit="1" customWidth="1"/>
    <col min="29" max="29" width="0.28515625" customWidth="1"/>
  </cols>
  <sheetData>
    <row r="1" spans="1:28" ht="36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28" ht="36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ht="36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28" s="58" customFormat="1" ht="33" customHeight="1" x14ac:dyDescent="0.35">
      <c r="A4" s="57" t="s">
        <v>3</v>
      </c>
      <c r="B4" s="88" t="s">
        <v>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1:28" s="58" customFormat="1" ht="33" customHeight="1" x14ac:dyDescent="0.35">
      <c r="A5" s="88" t="s">
        <v>5</v>
      </c>
      <c r="B5" s="88"/>
      <c r="C5" s="88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1:28" s="58" customFormat="1" ht="33" customHeight="1" x14ac:dyDescent="0.35">
      <c r="F6" s="89" t="s">
        <v>7</v>
      </c>
      <c r="G6" s="89"/>
      <c r="H6" s="89"/>
      <c r="I6" s="89"/>
      <c r="J6" s="89"/>
      <c r="L6" s="89" t="s">
        <v>8</v>
      </c>
      <c r="M6" s="89"/>
      <c r="N6" s="89"/>
      <c r="O6" s="89"/>
      <c r="P6" s="89"/>
      <c r="Q6" s="89"/>
      <c r="R6" s="89"/>
      <c r="T6" s="89" t="s">
        <v>9</v>
      </c>
      <c r="U6" s="89"/>
      <c r="V6" s="89"/>
      <c r="W6" s="89"/>
      <c r="X6" s="89"/>
      <c r="Y6" s="89"/>
      <c r="Z6" s="89"/>
      <c r="AA6" s="89"/>
      <c r="AB6" s="89"/>
    </row>
    <row r="7" spans="1:28" s="58" customFormat="1" ht="33" customHeight="1" x14ac:dyDescent="0.35">
      <c r="F7" s="59"/>
      <c r="G7" s="59"/>
      <c r="H7" s="59"/>
      <c r="I7" s="59"/>
      <c r="J7" s="59"/>
      <c r="L7" s="83" t="s">
        <v>10</v>
      </c>
      <c r="M7" s="83"/>
      <c r="N7" s="83"/>
      <c r="O7" s="59"/>
      <c r="P7" s="83" t="s">
        <v>11</v>
      </c>
      <c r="Q7" s="83"/>
      <c r="R7" s="83"/>
      <c r="T7" s="59"/>
      <c r="U7" s="59"/>
      <c r="V7" s="59"/>
      <c r="W7" s="59"/>
      <c r="X7" s="59"/>
      <c r="Y7" s="59"/>
      <c r="Z7" s="59"/>
      <c r="AA7" s="59"/>
      <c r="AB7" s="59"/>
    </row>
    <row r="8" spans="1:28" s="64" customFormat="1" ht="119.25" x14ac:dyDescent="0.4">
      <c r="A8" s="84" t="s">
        <v>12</v>
      </c>
      <c r="B8" s="84"/>
      <c r="C8" s="84"/>
      <c r="D8" s="60"/>
      <c r="E8" s="84" t="s">
        <v>13</v>
      </c>
      <c r="F8" s="84"/>
      <c r="G8" s="60"/>
      <c r="H8" s="61" t="s">
        <v>14</v>
      </c>
      <c r="I8" s="60"/>
      <c r="J8" s="61" t="s">
        <v>15</v>
      </c>
      <c r="K8" s="60"/>
      <c r="L8" s="62" t="s">
        <v>13</v>
      </c>
      <c r="M8" s="63"/>
      <c r="N8" s="62" t="s">
        <v>14</v>
      </c>
      <c r="O8" s="60"/>
      <c r="P8" s="62" t="s">
        <v>13</v>
      </c>
      <c r="Q8" s="63"/>
      <c r="R8" s="62" t="s">
        <v>16</v>
      </c>
      <c r="S8" s="60"/>
      <c r="T8" s="61" t="s">
        <v>13</v>
      </c>
      <c r="U8" s="60"/>
      <c r="V8" s="75" t="s">
        <v>17</v>
      </c>
      <c r="W8" s="60"/>
      <c r="X8" s="61" t="s">
        <v>14</v>
      </c>
      <c r="Y8" s="60"/>
      <c r="Z8" s="61" t="s">
        <v>15</v>
      </c>
      <c r="AA8" s="60"/>
      <c r="AB8" s="75" t="s">
        <v>18</v>
      </c>
    </row>
    <row r="9" spans="1:28" s="64" customFormat="1" ht="44.25" customHeight="1" x14ac:dyDescent="0.4">
      <c r="A9" s="85" t="s">
        <v>19</v>
      </c>
      <c r="B9" s="85"/>
      <c r="C9" s="85"/>
      <c r="D9" s="60"/>
      <c r="E9" s="86">
        <v>2771416</v>
      </c>
      <c r="F9" s="86"/>
      <c r="G9" s="60"/>
      <c r="H9" s="65">
        <v>10860532347</v>
      </c>
      <c r="I9" s="60"/>
      <c r="J9" s="65">
        <v>5509852149.6000004</v>
      </c>
      <c r="K9" s="60"/>
      <c r="L9" s="65">
        <v>0</v>
      </c>
      <c r="M9" s="60"/>
      <c r="N9" s="65">
        <v>0</v>
      </c>
      <c r="O9" s="60"/>
      <c r="P9" s="65">
        <v>0</v>
      </c>
      <c r="Q9" s="60"/>
      <c r="R9" s="65">
        <v>0</v>
      </c>
      <c r="S9" s="60"/>
      <c r="T9" s="65">
        <v>2771416</v>
      </c>
      <c r="U9" s="60"/>
      <c r="V9" s="65">
        <v>1645</v>
      </c>
      <c r="W9" s="60"/>
      <c r="X9" s="65">
        <v>10860532347</v>
      </c>
      <c r="Y9" s="60"/>
      <c r="Z9" s="65">
        <v>4531853393.0459995</v>
      </c>
      <c r="AA9" s="60"/>
      <c r="AB9" s="66">
        <v>0.6</v>
      </c>
    </row>
    <row r="10" spans="1:28" s="64" customFormat="1" ht="44.25" customHeight="1" x14ac:dyDescent="0.4">
      <c r="A10" s="78" t="s">
        <v>20</v>
      </c>
      <c r="B10" s="78"/>
      <c r="C10" s="78"/>
      <c r="D10" s="60"/>
      <c r="E10" s="79">
        <v>7368000</v>
      </c>
      <c r="F10" s="79"/>
      <c r="G10" s="60"/>
      <c r="H10" s="67">
        <v>22778550658</v>
      </c>
      <c r="I10" s="60"/>
      <c r="J10" s="67">
        <v>20287924308</v>
      </c>
      <c r="K10" s="60"/>
      <c r="L10" s="67">
        <v>0</v>
      </c>
      <c r="M10" s="60"/>
      <c r="N10" s="67">
        <v>0</v>
      </c>
      <c r="O10" s="60"/>
      <c r="P10" s="67">
        <v>0</v>
      </c>
      <c r="Q10" s="60"/>
      <c r="R10" s="67">
        <v>0</v>
      </c>
      <c r="S10" s="60"/>
      <c r="T10" s="67">
        <v>7368000</v>
      </c>
      <c r="U10" s="60"/>
      <c r="V10" s="67">
        <v>2821</v>
      </c>
      <c r="W10" s="60"/>
      <c r="X10" s="67">
        <v>22778550658</v>
      </c>
      <c r="Y10" s="60"/>
      <c r="Z10" s="67">
        <v>20661456488.400002</v>
      </c>
      <c r="AA10" s="60"/>
      <c r="AB10" s="68">
        <v>2.75</v>
      </c>
    </row>
    <row r="11" spans="1:28" s="64" customFormat="1" ht="44.25" customHeight="1" x14ac:dyDescent="0.4">
      <c r="A11" s="78" t="s">
        <v>21</v>
      </c>
      <c r="B11" s="78"/>
      <c r="C11" s="78"/>
      <c r="D11" s="60"/>
      <c r="E11" s="79">
        <v>2035520</v>
      </c>
      <c r="F11" s="79"/>
      <c r="G11" s="60"/>
      <c r="H11" s="67">
        <v>27030873222</v>
      </c>
      <c r="I11" s="60"/>
      <c r="J11" s="67">
        <v>24442776564.48</v>
      </c>
      <c r="K11" s="60"/>
      <c r="L11" s="67">
        <v>0</v>
      </c>
      <c r="M11" s="60"/>
      <c r="N11" s="67">
        <v>0</v>
      </c>
      <c r="O11" s="60"/>
      <c r="P11" s="67">
        <v>0</v>
      </c>
      <c r="Q11" s="60"/>
      <c r="R11" s="67">
        <v>0</v>
      </c>
      <c r="S11" s="60"/>
      <c r="T11" s="67">
        <v>2035520</v>
      </c>
      <c r="U11" s="60"/>
      <c r="V11" s="67">
        <v>11390</v>
      </c>
      <c r="W11" s="60"/>
      <c r="X11" s="67">
        <v>27030873222</v>
      </c>
      <c r="Y11" s="60"/>
      <c r="Z11" s="67">
        <v>23046624591.84</v>
      </c>
      <c r="AA11" s="60"/>
      <c r="AB11" s="68">
        <v>3.07</v>
      </c>
    </row>
    <row r="12" spans="1:28" s="64" customFormat="1" ht="44.25" customHeight="1" x14ac:dyDescent="0.4">
      <c r="A12" s="78" t="s">
        <v>22</v>
      </c>
      <c r="B12" s="78"/>
      <c r="C12" s="78"/>
      <c r="D12" s="60"/>
      <c r="E12" s="79">
        <v>19993677</v>
      </c>
      <c r="F12" s="79"/>
      <c r="G12" s="60"/>
      <c r="H12" s="67">
        <v>46471172112</v>
      </c>
      <c r="I12" s="60"/>
      <c r="J12" s="67">
        <v>32952276843.027302</v>
      </c>
      <c r="K12" s="60"/>
      <c r="L12" s="67">
        <v>0</v>
      </c>
      <c r="M12" s="60"/>
      <c r="N12" s="67">
        <v>0</v>
      </c>
      <c r="O12" s="60"/>
      <c r="P12" s="67">
        <v>0</v>
      </c>
      <c r="Q12" s="60"/>
      <c r="R12" s="67">
        <v>0</v>
      </c>
      <c r="S12" s="60"/>
      <c r="T12" s="67">
        <v>19993677</v>
      </c>
      <c r="U12" s="60"/>
      <c r="V12" s="67">
        <v>1586</v>
      </c>
      <c r="W12" s="60"/>
      <c r="X12" s="67">
        <v>46471172112</v>
      </c>
      <c r="Y12" s="60"/>
      <c r="Z12" s="67">
        <v>31521297390.254101</v>
      </c>
      <c r="AA12" s="60"/>
      <c r="AB12" s="68">
        <v>4.1900000000000004</v>
      </c>
    </row>
    <row r="13" spans="1:28" s="64" customFormat="1" ht="44.25" customHeight="1" x14ac:dyDescent="0.4">
      <c r="A13" s="78" t="s">
        <v>23</v>
      </c>
      <c r="B13" s="78"/>
      <c r="C13" s="78"/>
      <c r="D13" s="60"/>
      <c r="E13" s="79">
        <v>24135977</v>
      </c>
      <c r="F13" s="79"/>
      <c r="G13" s="60"/>
      <c r="H13" s="67">
        <v>48655952528</v>
      </c>
      <c r="I13" s="60"/>
      <c r="J13" s="67">
        <v>52207392630.585602</v>
      </c>
      <c r="K13" s="60"/>
      <c r="L13" s="67">
        <v>0</v>
      </c>
      <c r="M13" s="60"/>
      <c r="N13" s="67">
        <v>0</v>
      </c>
      <c r="O13" s="60"/>
      <c r="P13" s="67">
        <v>0</v>
      </c>
      <c r="Q13" s="60"/>
      <c r="R13" s="67">
        <v>0</v>
      </c>
      <c r="S13" s="60"/>
      <c r="T13" s="67">
        <v>24135977</v>
      </c>
      <c r="U13" s="60"/>
      <c r="V13" s="67">
        <v>2135</v>
      </c>
      <c r="W13" s="60"/>
      <c r="X13" s="67">
        <v>48655952528</v>
      </c>
      <c r="Y13" s="60"/>
      <c r="Z13" s="67">
        <v>51223705545.174797</v>
      </c>
      <c r="AA13" s="60"/>
      <c r="AB13" s="68">
        <v>6.81</v>
      </c>
    </row>
    <row r="14" spans="1:28" s="64" customFormat="1" ht="44.25" customHeight="1" x14ac:dyDescent="0.4">
      <c r="A14" s="78" t="s">
        <v>24</v>
      </c>
      <c r="B14" s="78"/>
      <c r="C14" s="78"/>
      <c r="D14" s="60"/>
      <c r="E14" s="79">
        <v>3400000</v>
      </c>
      <c r="F14" s="79"/>
      <c r="G14" s="60"/>
      <c r="H14" s="67">
        <v>8158147631</v>
      </c>
      <c r="I14" s="60"/>
      <c r="J14" s="67">
        <v>9622205190</v>
      </c>
      <c r="K14" s="60"/>
      <c r="L14" s="67">
        <v>0</v>
      </c>
      <c r="M14" s="60"/>
      <c r="N14" s="67">
        <v>0</v>
      </c>
      <c r="O14" s="60"/>
      <c r="P14" s="67">
        <v>0</v>
      </c>
      <c r="Q14" s="60"/>
      <c r="R14" s="67">
        <v>0</v>
      </c>
      <c r="S14" s="60"/>
      <c r="T14" s="67">
        <v>3400000</v>
      </c>
      <c r="U14" s="60"/>
      <c r="V14" s="67">
        <v>2990</v>
      </c>
      <c r="W14" s="60"/>
      <c r="X14" s="67">
        <v>8158147631</v>
      </c>
      <c r="Y14" s="60"/>
      <c r="Z14" s="67">
        <v>10105512300</v>
      </c>
      <c r="AA14" s="60"/>
      <c r="AB14" s="68">
        <v>1.34</v>
      </c>
    </row>
    <row r="15" spans="1:28" s="64" customFormat="1" ht="44.25" customHeight="1" x14ac:dyDescent="0.4">
      <c r="A15" s="78" t="s">
        <v>25</v>
      </c>
      <c r="B15" s="78"/>
      <c r="C15" s="78"/>
      <c r="D15" s="60"/>
      <c r="E15" s="79">
        <v>1891700</v>
      </c>
      <c r="F15" s="79"/>
      <c r="G15" s="60"/>
      <c r="H15" s="67">
        <v>6613179564</v>
      </c>
      <c r="I15" s="60"/>
      <c r="J15" s="67">
        <v>4828981180.6800003</v>
      </c>
      <c r="K15" s="60"/>
      <c r="L15" s="67">
        <v>0</v>
      </c>
      <c r="M15" s="60"/>
      <c r="N15" s="67">
        <v>0</v>
      </c>
      <c r="O15" s="60"/>
      <c r="P15" s="67">
        <v>0</v>
      </c>
      <c r="Q15" s="60"/>
      <c r="R15" s="67">
        <v>0</v>
      </c>
      <c r="S15" s="60"/>
      <c r="T15" s="67">
        <v>1891700</v>
      </c>
      <c r="U15" s="60"/>
      <c r="V15" s="67">
        <v>2686</v>
      </c>
      <c r="W15" s="60"/>
      <c r="X15" s="67">
        <v>6613179564</v>
      </c>
      <c r="Y15" s="60"/>
      <c r="Z15" s="67">
        <v>5050873618.1099997</v>
      </c>
      <c r="AA15" s="60"/>
      <c r="AB15" s="68">
        <v>0.67</v>
      </c>
    </row>
    <row r="16" spans="1:28" s="64" customFormat="1" ht="44.25" customHeight="1" x14ac:dyDescent="0.4">
      <c r="A16" s="78" t="s">
        <v>26</v>
      </c>
      <c r="B16" s="78"/>
      <c r="C16" s="78"/>
      <c r="D16" s="60"/>
      <c r="E16" s="79">
        <v>50000</v>
      </c>
      <c r="F16" s="79"/>
      <c r="G16" s="60"/>
      <c r="H16" s="67">
        <v>153692494</v>
      </c>
      <c r="I16" s="60"/>
      <c r="J16" s="67">
        <v>132705675</v>
      </c>
      <c r="K16" s="60"/>
      <c r="L16" s="67">
        <v>0</v>
      </c>
      <c r="M16" s="60"/>
      <c r="N16" s="67">
        <v>0</v>
      </c>
      <c r="O16" s="60"/>
      <c r="P16" s="67">
        <v>0</v>
      </c>
      <c r="Q16" s="60"/>
      <c r="R16" s="67">
        <v>0</v>
      </c>
      <c r="S16" s="60"/>
      <c r="T16" s="67">
        <v>50000</v>
      </c>
      <c r="U16" s="60"/>
      <c r="V16" s="67">
        <v>3292</v>
      </c>
      <c r="W16" s="60"/>
      <c r="X16" s="67">
        <v>153692494</v>
      </c>
      <c r="Y16" s="60"/>
      <c r="Z16" s="67">
        <v>163620630</v>
      </c>
      <c r="AA16" s="60"/>
      <c r="AB16" s="68">
        <v>0.02</v>
      </c>
    </row>
    <row r="17" spans="1:28" s="64" customFormat="1" ht="44.25" customHeight="1" x14ac:dyDescent="0.4">
      <c r="A17" s="78" t="s">
        <v>27</v>
      </c>
      <c r="B17" s="78"/>
      <c r="C17" s="78"/>
      <c r="D17" s="60"/>
      <c r="E17" s="79">
        <v>9658442</v>
      </c>
      <c r="F17" s="79"/>
      <c r="G17" s="60"/>
      <c r="H17" s="67">
        <v>33997510117</v>
      </c>
      <c r="I17" s="60"/>
      <c r="J17" s="67">
        <v>50117085689.921997</v>
      </c>
      <c r="K17" s="60"/>
      <c r="L17" s="67">
        <v>0</v>
      </c>
      <c r="M17" s="60"/>
      <c r="N17" s="67">
        <v>0</v>
      </c>
      <c r="O17" s="60"/>
      <c r="P17" s="67">
        <v>0</v>
      </c>
      <c r="Q17" s="60"/>
      <c r="R17" s="67">
        <v>0</v>
      </c>
      <c r="S17" s="60"/>
      <c r="T17" s="67">
        <v>9658442</v>
      </c>
      <c r="U17" s="60"/>
      <c r="V17" s="67">
        <v>4561</v>
      </c>
      <c r="W17" s="60"/>
      <c r="X17" s="67">
        <v>33997510117</v>
      </c>
      <c r="Y17" s="60"/>
      <c r="Z17" s="67">
        <v>43790043645.926102</v>
      </c>
      <c r="AA17" s="60"/>
      <c r="AB17" s="68">
        <v>5.82</v>
      </c>
    </row>
    <row r="18" spans="1:28" s="64" customFormat="1" ht="44.25" customHeight="1" x14ac:dyDescent="0.4">
      <c r="A18" s="78" t="s">
        <v>28</v>
      </c>
      <c r="B18" s="78"/>
      <c r="C18" s="78"/>
      <c r="D18" s="60"/>
      <c r="E18" s="79">
        <v>1700000</v>
      </c>
      <c r="F18" s="79"/>
      <c r="G18" s="60"/>
      <c r="H18" s="67">
        <v>13620710029</v>
      </c>
      <c r="I18" s="60"/>
      <c r="J18" s="67">
        <v>16290491400</v>
      </c>
      <c r="K18" s="60"/>
      <c r="L18" s="67">
        <v>0</v>
      </c>
      <c r="M18" s="60"/>
      <c r="N18" s="67">
        <v>0</v>
      </c>
      <c r="O18" s="60"/>
      <c r="P18" s="67">
        <v>0</v>
      </c>
      <c r="Q18" s="60"/>
      <c r="R18" s="67">
        <v>0</v>
      </c>
      <c r="S18" s="60"/>
      <c r="T18" s="67">
        <v>1700000</v>
      </c>
      <c r="U18" s="60"/>
      <c r="V18" s="67">
        <v>8400</v>
      </c>
      <c r="W18" s="60"/>
      <c r="X18" s="67">
        <v>13620710029</v>
      </c>
      <c r="Y18" s="60"/>
      <c r="Z18" s="67">
        <v>14195034000</v>
      </c>
      <c r="AA18" s="60"/>
      <c r="AB18" s="68">
        <v>1.89</v>
      </c>
    </row>
    <row r="19" spans="1:28" s="64" customFormat="1" ht="44.25" customHeight="1" x14ac:dyDescent="0.4">
      <c r="A19" s="78" t="s">
        <v>29</v>
      </c>
      <c r="B19" s="78"/>
      <c r="C19" s="78"/>
      <c r="D19" s="60"/>
      <c r="E19" s="79">
        <v>1100000</v>
      </c>
      <c r="F19" s="79"/>
      <c r="G19" s="60"/>
      <c r="H19" s="67">
        <v>18629302220</v>
      </c>
      <c r="I19" s="60"/>
      <c r="J19" s="67">
        <v>13558842000</v>
      </c>
      <c r="K19" s="60"/>
      <c r="L19" s="67">
        <v>0</v>
      </c>
      <c r="M19" s="60"/>
      <c r="N19" s="67">
        <v>0</v>
      </c>
      <c r="O19" s="60"/>
      <c r="P19" s="67">
        <v>0</v>
      </c>
      <c r="Q19" s="60"/>
      <c r="R19" s="67">
        <v>0</v>
      </c>
      <c r="S19" s="60"/>
      <c r="T19" s="67">
        <v>1100000</v>
      </c>
      <c r="U19" s="60"/>
      <c r="V19" s="67">
        <v>11720</v>
      </c>
      <c r="W19" s="60"/>
      <c r="X19" s="67">
        <v>18629302220</v>
      </c>
      <c r="Y19" s="60"/>
      <c r="Z19" s="67">
        <v>12815292600</v>
      </c>
      <c r="AA19" s="60"/>
      <c r="AB19" s="68">
        <v>1.7</v>
      </c>
    </row>
    <row r="20" spans="1:28" s="64" customFormat="1" ht="44.25" customHeight="1" x14ac:dyDescent="0.4">
      <c r="A20" s="78" t="s">
        <v>30</v>
      </c>
      <c r="B20" s="78"/>
      <c r="C20" s="78"/>
      <c r="D20" s="60"/>
      <c r="E20" s="79">
        <v>144037</v>
      </c>
      <c r="F20" s="79"/>
      <c r="G20" s="60"/>
      <c r="H20" s="67">
        <v>9771488330</v>
      </c>
      <c r="I20" s="60"/>
      <c r="J20" s="67">
        <v>10466456527.035</v>
      </c>
      <c r="K20" s="60"/>
      <c r="L20" s="67">
        <v>0</v>
      </c>
      <c r="M20" s="60"/>
      <c r="N20" s="67">
        <v>0</v>
      </c>
      <c r="O20" s="60"/>
      <c r="P20" s="67">
        <v>0</v>
      </c>
      <c r="Q20" s="60"/>
      <c r="R20" s="67">
        <v>0</v>
      </c>
      <c r="S20" s="60"/>
      <c r="T20" s="67">
        <v>144037</v>
      </c>
      <c r="U20" s="60"/>
      <c r="V20" s="67">
        <v>55200</v>
      </c>
      <c r="W20" s="60"/>
      <c r="X20" s="67">
        <v>9771488330</v>
      </c>
      <c r="Y20" s="60"/>
      <c r="Z20" s="67">
        <v>7903534887.7200003</v>
      </c>
      <c r="AA20" s="60"/>
      <c r="AB20" s="68">
        <v>1.05</v>
      </c>
    </row>
    <row r="21" spans="1:28" s="64" customFormat="1" ht="44.25" customHeight="1" x14ac:dyDescent="0.4">
      <c r="A21" s="78" t="s">
        <v>31</v>
      </c>
      <c r="B21" s="78"/>
      <c r="C21" s="78"/>
      <c r="D21" s="60"/>
      <c r="E21" s="79">
        <v>2200000</v>
      </c>
      <c r="F21" s="79"/>
      <c r="G21" s="60"/>
      <c r="H21" s="67">
        <v>11407848926</v>
      </c>
      <c r="I21" s="60"/>
      <c r="J21" s="67">
        <v>10298159190</v>
      </c>
      <c r="K21" s="60"/>
      <c r="L21" s="67">
        <v>0</v>
      </c>
      <c r="M21" s="60"/>
      <c r="N21" s="67">
        <v>0</v>
      </c>
      <c r="O21" s="60"/>
      <c r="P21" s="67">
        <v>0</v>
      </c>
      <c r="Q21" s="60"/>
      <c r="R21" s="67">
        <v>0</v>
      </c>
      <c r="S21" s="60"/>
      <c r="T21" s="67">
        <v>2200000</v>
      </c>
      <c r="U21" s="60"/>
      <c r="V21" s="67">
        <v>5572</v>
      </c>
      <c r="W21" s="60"/>
      <c r="X21" s="67">
        <v>11407848926</v>
      </c>
      <c r="Y21" s="60"/>
      <c r="Z21" s="67">
        <v>12185462520</v>
      </c>
      <c r="AA21" s="60"/>
      <c r="AB21" s="68">
        <v>1.62</v>
      </c>
    </row>
    <row r="22" spans="1:28" s="64" customFormat="1" ht="44.25" customHeight="1" x14ac:dyDescent="0.4">
      <c r="A22" s="78" t="s">
        <v>32</v>
      </c>
      <c r="B22" s="78"/>
      <c r="C22" s="78"/>
      <c r="D22" s="60"/>
      <c r="E22" s="79">
        <v>532964</v>
      </c>
      <c r="F22" s="79"/>
      <c r="G22" s="60"/>
      <c r="H22" s="67">
        <v>6969755624</v>
      </c>
      <c r="I22" s="60"/>
      <c r="J22" s="67">
        <v>5419781000.7659998</v>
      </c>
      <c r="K22" s="60"/>
      <c r="L22" s="67">
        <v>1065928</v>
      </c>
      <c r="M22" s="60"/>
      <c r="N22" s="67">
        <v>0</v>
      </c>
      <c r="O22" s="60"/>
      <c r="P22" s="67">
        <v>0</v>
      </c>
      <c r="Q22" s="60"/>
      <c r="R22" s="67">
        <v>0</v>
      </c>
      <c r="S22" s="60"/>
      <c r="T22" s="67">
        <v>1598892</v>
      </c>
      <c r="U22" s="60"/>
      <c r="V22" s="67">
        <v>3580</v>
      </c>
      <c r="W22" s="60"/>
      <c r="X22" s="67">
        <v>6969755624</v>
      </c>
      <c r="Y22" s="60"/>
      <c r="Z22" s="67">
        <v>5689975361.5080004</v>
      </c>
      <c r="AA22" s="60"/>
      <c r="AB22" s="68">
        <v>0.76</v>
      </c>
    </row>
    <row r="23" spans="1:28" s="64" customFormat="1" ht="44.25" customHeight="1" x14ac:dyDescent="0.4">
      <c r="A23" s="78" t="s">
        <v>33</v>
      </c>
      <c r="B23" s="78"/>
      <c r="C23" s="78"/>
      <c r="D23" s="60"/>
      <c r="E23" s="79">
        <v>8660149</v>
      </c>
      <c r="F23" s="79"/>
      <c r="G23" s="60"/>
      <c r="H23" s="67">
        <v>8392582424</v>
      </c>
      <c r="I23" s="60"/>
      <c r="J23" s="67">
        <v>10321736715.0266</v>
      </c>
      <c r="K23" s="60"/>
      <c r="L23" s="67">
        <v>0</v>
      </c>
      <c r="M23" s="60"/>
      <c r="N23" s="67">
        <v>0</v>
      </c>
      <c r="O23" s="60"/>
      <c r="P23" s="67">
        <v>0</v>
      </c>
      <c r="Q23" s="60"/>
      <c r="R23" s="67">
        <v>0</v>
      </c>
      <c r="S23" s="60"/>
      <c r="T23" s="67">
        <v>8660149</v>
      </c>
      <c r="U23" s="60"/>
      <c r="V23" s="67">
        <v>1238</v>
      </c>
      <c r="W23" s="60"/>
      <c r="X23" s="67">
        <v>8392582424</v>
      </c>
      <c r="Y23" s="60"/>
      <c r="Z23" s="67">
        <v>10657472938.451099</v>
      </c>
      <c r="AA23" s="60"/>
      <c r="AB23" s="68">
        <v>1.42</v>
      </c>
    </row>
    <row r="24" spans="1:28" s="64" customFormat="1" ht="44.25" customHeight="1" x14ac:dyDescent="0.4">
      <c r="A24" s="78" t="s">
        <v>34</v>
      </c>
      <c r="B24" s="78"/>
      <c r="C24" s="78"/>
      <c r="D24" s="60"/>
      <c r="E24" s="79">
        <v>6298165</v>
      </c>
      <c r="F24" s="79"/>
      <c r="G24" s="60"/>
      <c r="H24" s="67">
        <v>21021492903</v>
      </c>
      <c r="I24" s="60"/>
      <c r="J24" s="67">
        <v>36061579689.120003</v>
      </c>
      <c r="K24" s="60"/>
      <c r="L24" s="67">
        <v>0</v>
      </c>
      <c r="M24" s="60"/>
      <c r="N24" s="67">
        <v>0</v>
      </c>
      <c r="O24" s="60"/>
      <c r="P24" s="67">
        <v>0</v>
      </c>
      <c r="Q24" s="60"/>
      <c r="R24" s="67">
        <v>0</v>
      </c>
      <c r="S24" s="60"/>
      <c r="T24" s="67">
        <v>6298165</v>
      </c>
      <c r="U24" s="60"/>
      <c r="V24" s="67">
        <v>6490</v>
      </c>
      <c r="W24" s="60"/>
      <c r="X24" s="67">
        <v>21021492903</v>
      </c>
      <c r="Y24" s="60"/>
      <c r="Z24" s="67">
        <v>40631884059.442497</v>
      </c>
      <c r="AA24" s="60"/>
      <c r="AB24" s="68">
        <v>5.4</v>
      </c>
    </row>
    <row r="25" spans="1:28" s="64" customFormat="1" ht="44.25" customHeight="1" x14ac:dyDescent="0.4">
      <c r="A25" s="78" t="s">
        <v>35</v>
      </c>
      <c r="B25" s="78"/>
      <c r="C25" s="78"/>
      <c r="D25" s="60"/>
      <c r="E25" s="79">
        <v>1900000</v>
      </c>
      <c r="F25" s="79"/>
      <c r="G25" s="60"/>
      <c r="H25" s="67">
        <v>4807312155</v>
      </c>
      <c r="I25" s="60"/>
      <c r="J25" s="67">
        <v>3539414430</v>
      </c>
      <c r="K25" s="60"/>
      <c r="L25" s="67">
        <v>0</v>
      </c>
      <c r="M25" s="60"/>
      <c r="N25" s="67">
        <v>0</v>
      </c>
      <c r="O25" s="60"/>
      <c r="P25" s="67">
        <v>0</v>
      </c>
      <c r="Q25" s="60"/>
      <c r="R25" s="67">
        <v>0</v>
      </c>
      <c r="S25" s="60"/>
      <c r="T25" s="67">
        <v>1900000</v>
      </c>
      <c r="U25" s="60"/>
      <c r="V25" s="67">
        <v>1913</v>
      </c>
      <c r="W25" s="60"/>
      <c r="X25" s="67">
        <v>4807312155</v>
      </c>
      <c r="Y25" s="60"/>
      <c r="Z25" s="67">
        <v>3613073535</v>
      </c>
      <c r="AA25" s="60"/>
      <c r="AB25" s="68">
        <v>0.48</v>
      </c>
    </row>
    <row r="26" spans="1:28" s="64" customFormat="1" ht="44.25" customHeight="1" x14ac:dyDescent="0.4">
      <c r="A26" s="78" t="s">
        <v>36</v>
      </c>
      <c r="B26" s="78"/>
      <c r="C26" s="78"/>
      <c r="D26" s="60"/>
      <c r="E26" s="79">
        <v>761720</v>
      </c>
      <c r="F26" s="79"/>
      <c r="G26" s="60"/>
      <c r="H26" s="67">
        <v>9997559457</v>
      </c>
      <c r="I26" s="60"/>
      <c r="J26" s="67">
        <v>5118589298.1599998</v>
      </c>
      <c r="K26" s="60"/>
      <c r="L26" s="67">
        <v>0</v>
      </c>
      <c r="M26" s="60"/>
      <c r="N26" s="67">
        <v>0</v>
      </c>
      <c r="O26" s="60"/>
      <c r="P26" s="67">
        <v>0</v>
      </c>
      <c r="Q26" s="60"/>
      <c r="R26" s="67">
        <v>0</v>
      </c>
      <c r="S26" s="60"/>
      <c r="T26" s="67">
        <v>761720</v>
      </c>
      <c r="U26" s="60"/>
      <c r="V26" s="67">
        <v>7320</v>
      </c>
      <c r="W26" s="60"/>
      <c r="X26" s="67">
        <v>9997559457</v>
      </c>
      <c r="Y26" s="60"/>
      <c r="Z26" s="67">
        <v>5542614447.1199999</v>
      </c>
      <c r="AA26" s="60"/>
      <c r="AB26" s="68">
        <v>0.74</v>
      </c>
    </row>
    <row r="27" spans="1:28" s="64" customFormat="1" ht="44.25" customHeight="1" x14ac:dyDescent="0.4">
      <c r="A27" s="78" t="s">
        <v>37</v>
      </c>
      <c r="B27" s="78"/>
      <c r="C27" s="78"/>
      <c r="D27" s="60"/>
      <c r="E27" s="79">
        <v>625000</v>
      </c>
      <c r="F27" s="79"/>
      <c r="G27" s="60"/>
      <c r="H27" s="67">
        <v>5172192090</v>
      </c>
      <c r="I27" s="60"/>
      <c r="J27" s="67">
        <v>5249826562.5</v>
      </c>
      <c r="K27" s="60"/>
      <c r="L27" s="67">
        <v>0</v>
      </c>
      <c r="M27" s="60"/>
      <c r="N27" s="67">
        <v>0</v>
      </c>
      <c r="O27" s="60"/>
      <c r="P27" s="67">
        <v>-625000</v>
      </c>
      <c r="Q27" s="60"/>
      <c r="R27" s="67">
        <v>4965278063</v>
      </c>
      <c r="S27" s="60"/>
      <c r="T27" s="67">
        <v>0</v>
      </c>
      <c r="U27" s="60"/>
      <c r="V27" s="67">
        <v>0</v>
      </c>
      <c r="W27" s="60"/>
      <c r="X27" s="67">
        <v>0</v>
      </c>
      <c r="Y27" s="60"/>
      <c r="Z27" s="67">
        <v>0</v>
      </c>
      <c r="AA27" s="60"/>
      <c r="AB27" s="68">
        <v>0</v>
      </c>
    </row>
    <row r="28" spans="1:28" s="64" customFormat="1" ht="44.25" customHeight="1" x14ac:dyDescent="0.4">
      <c r="A28" s="78" t="s">
        <v>38</v>
      </c>
      <c r="B28" s="78"/>
      <c r="C28" s="78"/>
      <c r="D28" s="60"/>
      <c r="E28" s="79">
        <v>617383</v>
      </c>
      <c r="F28" s="79"/>
      <c r="G28" s="60"/>
      <c r="H28" s="67">
        <v>1854876906</v>
      </c>
      <c r="I28" s="60"/>
      <c r="J28" s="67">
        <v>1861994838.8691001</v>
      </c>
      <c r="K28" s="60"/>
      <c r="L28" s="67">
        <v>0</v>
      </c>
      <c r="M28" s="60"/>
      <c r="N28" s="67">
        <v>0</v>
      </c>
      <c r="O28" s="60"/>
      <c r="P28" s="67">
        <v>0</v>
      </c>
      <c r="Q28" s="60"/>
      <c r="R28" s="67">
        <v>0</v>
      </c>
      <c r="S28" s="60"/>
      <c r="T28" s="67">
        <v>617383</v>
      </c>
      <c r="U28" s="60"/>
      <c r="V28" s="67">
        <v>3034</v>
      </c>
      <c r="W28" s="60"/>
      <c r="X28" s="67">
        <v>1854876906</v>
      </c>
      <c r="Y28" s="60"/>
      <c r="Z28" s="67">
        <v>1861994838.8691001</v>
      </c>
      <c r="AA28" s="60"/>
      <c r="AB28" s="68">
        <v>0.25</v>
      </c>
    </row>
    <row r="29" spans="1:28" s="64" customFormat="1" ht="44.25" customHeight="1" x14ac:dyDescent="0.4">
      <c r="A29" s="78" t="s">
        <v>39</v>
      </c>
      <c r="B29" s="78"/>
      <c r="C29" s="78"/>
      <c r="D29" s="60"/>
      <c r="E29" s="79">
        <v>1</v>
      </c>
      <c r="F29" s="79"/>
      <c r="G29" s="60"/>
      <c r="H29" s="67">
        <v>3260</v>
      </c>
      <c r="I29" s="60"/>
      <c r="J29" s="67">
        <v>4105.4264999999996</v>
      </c>
      <c r="K29" s="60"/>
      <c r="L29" s="67">
        <v>0</v>
      </c>
      <c r="M29" s="60"/>
      <c r="N29" s="67">
        <v>0</v>
      </c>
      <c r="O29" s="60"/>
      <c r="P29" s="67">
        <v>0</v>
      </c>
      <c r="Q29" s="60"/>
      <c r="R29" s="67">
        <v>0</v>
      </c>
      <c r="S29" s="60"/>
      <c r="T29" s="67">
        <v>1</v>
      </c>
      <c r="U29" s="60"/>
      <c r="V29" s="67">
        <v>4130</v>
      </c>
      <c r="W29" s="60"/>
      <c r="X29" s="67">
        <v>3260</v>
      </c>
      <c r="Y29" s="60"/>
      <c r="Z29" s="67">
        <v>4105.4264999999996</v>
      </c>
      <c r="AA29" s="60"/>
      <c r="AB29" s="68">
        <v>0</v>
      </c>
    </row>
    <row r="30" spans="1:28" s="64" customFormat="1" ht="44.25" customHeight="1" x14ac:dyDescent="0.4">
      <c r="A30" s="78" t="s">
        <v>40</v>
      </c>
      <c r="B30" s="78"/>
      <c r="C30" s="78"/>
      <c r="D30" s="60"/>
      <c r="E30" s="79">
        <v>175000</v>
      </c>
      <c r="F30" s="79"/>
      <c r="G30" s="60"/>
      <c r="H30" s="67">
        <v>5466834474</v>
      </c>
      <c r="I30" s="60"/>
      <c r="J30" s="67">
        <v>3863623837.5</v>
      </c>
      <c r="K30" s="60"/>
      <c r="L30" s="67">
        <v>0</v>
      </c>
      <c r="M30" s="60"/>
      <c r="N30" s="67">
        <v>0</v>
      </c>
      <c r="O30" s="60"/>
      <c r="P30" s="67">
        <v>0</v>
      </c>
      <c r="Q30" s="60"/>
      <c r="R30" s="67">
        <v>0</v>
      </c>
      <c r="S30" s="60"/>
      <c r="T30" s="67">
        <v>175000</v>
      </c>
      <c r="U30" s="60"/>
      <c r="V30" s="67">
        <v>25130</v>
      </c>
      <c r="W30" s="60"/>
      <c r="X30" s="67">
        <v>5466834474</v>
      </c>
      <c r="Y30" s="60"/>
      <c r="Z30" s="67">
        <v>4371583387.5</v>
      </c>
      <c r="AA30" s="60"/>
      <c r="AB30" s="68">
        <v>0.57999999999999996</v>
      </c>
    </row>
    <row r="31" spans="1:28" s="64" customFormat="1" ht="44.25" customHeight="1" x14ac:dyDescent="0.4">
      <c r="A31" s="78" t="s">
        <v>41</v>
      </c>
      <c r="B31" s="78"/>
      <c r="C31" s="78"/>
      <c r="D31" s="60"/>
      <c r="E31" s="79">
        <v>75321</v>
      </c>
      <c r="F31" s="79"/>
      <c r="G31" s="60"/>
      <c r="H31" s="67">
        <v>6959895894</v>
      </c>
      <c r="I31" s="60"/>
      <c r="J31" s="67">
        <v>6483987948.3299999</v>
      </c>
      <c r="K31" s="60"/>
      <c r="L31" s="67">
        <v>0</v>
      </c>
      <c r="M31" s="60"/>
      <c r="N31" s="67">
        <v>0</v>
      </c>
      <c r="O31" s="60"/>
      <c r="P31" s="67">
        <v>0</v>
      </c>
      <c r="Q31" s="60"/>
      <c r="R31" s="67">
        <v>0</v>
      </c>
      <c r="S31" s="60"/>
      <c r="T31" s="67">
        <v>75321</v>
      </c>
      <c r="U31" s="60"/>
      <c r="V31" s="67">
        <v>85800</v>
      </c>
      <c r="W31" s="60"/>
      <c r="X31" s="67">
        <v>6959895894</v>
      </c>
      <c r="Y31" s="60"/>
      <c r="Z31" s="67">
        <v>6424089676.29</v>
      </c>
      <c r="AA31" s="60"/>
      <c r="AB31" s="68">
        <v>0.85</v>
      </c>
    </row>
    <row r="32" spans="1:28" s="64" customFormat="1" ht="44.25" customHeight="1" x14ac:dyDescent="0.4">
      <c r="A32" s="78" t="s">
        <v>42</v>
      </c>
      <c r="B32" s="78"/>
      <c r="C32" s="78"/>
      <c r="D32" s="60"/>
      <c r="E32" s="79">
        <v>917661</v>
      </c>
      <c r="F32" s="79"/>
      <c r="G32" s="60"/>
      <c r="H32" s="67">
        <v>19037956148</v>
      </c>
      <c r="I32" s="60"/>
      <c r="J32" s="67">
        <v>8237174280.9615002</v>
      </c>
      <c r="K32" s="60"/>
      <c r="L32" s="67">
        <v>0</v>
      </c>
      <c r="M32" s="60"/>
      <c r="N32" s="67">
        <v>0</v>
      </c>
      <c r="O32" s="60"/>
      <c r="P32" s="67">
        <v>0</v>
      </c>
      <c r="Q32" s="60"/>
      <c r="R32" s="67">
        <v>0</v>
      </c>
      <c r="S32" s="60"/>
      <c r="T32" s="67">
        <v>917661</v>
      </c>
      <c r="U32" s="60"/>
      <c r="V32" s="67">
        <v>9250</v>
      </c>
      <c r="W32" s="60"/>
      <c r="X32" s="67">
        <v>19037956148</v>
      </c>
      <c r="Y32" s="60"/>
      <c r="Z32" s="67">
        <v>8437858482.7124996</v>
      </c>
      <c r="AA32" s="60"/>
      <c r="AB32" s="68">
        <v>1.1200000000000001</v>
      </c>
    </row>
    <row r="33" spans="1:28" s="64" customFormat="1" ht="44.25" customHeight="1" x14ac:dyDescent="0.4">
      <c r="A33" s="78" t="s">
        <v>43</v>
      </c>
      <c r="B33" s="78"/>
      <c r="C33" s="78"/>
      <c r="D33" s="60"/>
      <c r="E33" s="79">
        <v>1117000</v>
      </c>
      <c r="F33" s="79"/>
      <c r="G33" s="60"/>
      <c r="H33" s="67">
        <v>2695062839</v>
      </c>
      <c r="I33" s="60"/>
      <c r="J33" s="67">
        <v>2685945963.1500001</v>
      </c>
      <c r="K33" s="60"/>
      <c r="L33" s="67">
        <v>0</v>
      </c>
      <c r="M33" s="60"/>
      <c r="N33" s="67">
        <v>0</v>
      </c>
      <c r="O33" s="60"/>
      <c r="P33" s="67">
        <v>0</v>
      </c>
      <c r="Q33" s="60"/>
      <c r="R33" s="67">
        <v>0</v>
      </c>
      <c r="S33" s="60"/>
      <c r="T33" s="67">
        <v>1117000</v>
      </c>
      <c r="U33" s="60"/>
      <c r="V33" s="67">
        <v>2478</v>
      </c>
      <c r="W33" s="60"/>
      <c r="X33" s="67">
        <v>2695062839</v>
      </c>
      <c r="Y33" s="60"/>
      <c r="Z33" s="67">
        <v>2751456840.3000002</v>
      </c>
      <c r="AA33" s="60"/>
      <c r="AB33" s="68">
        <v>0.37</v>
      </c>
    </row>
    <row r="34" spans="1:28" s="64" customFormat="1" ht="44.25" customHeight="1" x14ac:dyDescent="0.4">
      <c r="A34" s="78" t="s">
        <v>44</v>
      </c>
      <c r="B34" s="78"/>
      <c r="C34" s="78"/>
      <c r="D34" s="60"/>
      <c r="E34" s="79">
        <v>38667000</v>
      </c>
      <c r="F34" s="79"/>
      <c r="G34" s="60"/>
      <c r="H34" s="67">
        <v>47724227087</v>
      </c>
      <c r="I34" s="60"/>
      <c r="J34" s="67">
        <v>39551602359.150002</v>
      </c>
      <c r="K34" s="60"/>
      <c r="L34" s="67">
        <v>0</v>
      </c>
      <c r="M34" s="60"/>
      <c r="N34" s="67">
        <v>0</v>
      </c>
      <c r="O34" s="60"/>
      <c r="P34" s="67">
        <v>0</v>
      </c>
      <c r="Q34" s="60"/>
      <c r="R34" s="67">
        <v>0</v>
      </c>
      <c r="S34" s="60"/>
      <c r="T34" s="67">
        <v>38667000</v>
      </c>
      <c r="U34" s="60"/>
      <c r="V34" s="67">
        <v>1133</v>
      </c>
      <c r="W34" s="60"/>
      <c r="X34" s="67">
        <v>47724227087</v>
      </c>
      <c r="Y34" s="60"/>
      <c r="Z34" s="67">
        <v>43549043219.550003</v>
      </c>
      <c r="AA34" s="60"/>
      <c r="AB34" s="68">
        <v>5.79</v>
      </c>
    </row>
    <row r="35" spans="1:28" s="64" customFormat="1" ht="44.25" customHeight="1" x14ac:dyDescent="0.4">
      <c r="A35" s="78" t="s">
        <v>45</v>
      </c>
      <c r="B35" s="78"/>
      <c r="C35" s="78"/>
      <c r="D35" s="60"/>
      <c r="E35" s="79">
        <v>3208556</v>
      </c>
      <c r="F35" s="79"/>
      <c r="G35" s="60"/>
      <c r="H35" s="67">
        <v>7599136025</v>
      </c>
      <c r="I35" s="60"/>
      <c r="J35" s="67">
        <v>4647050638.7525997</v>
      </c>
      <c r="K35" s="60"/>
      <c r="L35" s="67">
        <v>0</v>
      </c>
      <c r="M35" s="60"/>
      <c r="N35" s="67">
        <v>0</v>
      </c>
      <c r="O35" s="60"/>
      <c r="P35" s="67">
        <v>0</v>
      </c>
      <c r="Q35" s="60"/>
      <c r="R35" s="67">
        <v>0</v>
      </c>
      <c r="S35" s="60"/>
      <c r="T35" s="67">
        <v>3208556</v>
      </c>
      <c r="U35" s="60"/>
      <c r="V35" s="67">
        <v>1560</v>
      </c>
      <c r="W35" s="60"/>
      <c r="X35" s="67">
        <v>7599136025</v>
      </c>
      <c r="Y35" s="60"/>
      <c r="Z35" s="67">
        <v>4975565543.2080002</v>
      </c>
      <c r="AA35" s="60"/>
      <c r="AB35" s="68">
        <v>0.66</v>
      </c>
    </row>
    <row r="36" spans="1:28" s="64" customFormat="1" ht="44.25" customHeight="1" x14ac:dyDescent="0.4">
      <c r="A36" s="78" t="s">
        <v>46</v>
      </c>
      <c r="B36" s="78"/>
      <c r="C36" s="78"/>
      <c r="D36" s="60"/>
      <c r="E36" s="79">
        <v>6000000</v>
      </c>
      <c r="F36" s="79"/>
      <c r="G36" s="60"/>
      <c r="H36" s="67">
        <v>27789827924</v>
      </c>
      <c r="I36" s="60"/>
      <c r="J36" s="67">
        <v>17618542200</v>
      </c>
      <c r="K36" s="60"/>
      <c r="L36" s="67">
        <v>0</v>
      </c>
      <c r="M36" s="60"/>
      <c r="N36" s="67">
        <v>0</v>
      </c>
      <c r="O36" s="60"/>
      <c r="P36" s="67">
        <v>0</v>
      </c>
      <c r="Q36" s="60"/>
      <c r="R36" s="67">
        <v>0</v>
      </c>
      <c r="S36" s="60"/>
      <c r="T36" s="67">
        <v>6000000</v>
      </c>
      <c r="U36" s="60"/>
      <c r="V36" s="67">
        <v>3082</v>
      </c>
      <c r="W36" s="60"/>
      <c r="X36" s="67">
        <v>27789827924</v>
      </c>
      <c r="Y36" s="60"/>
      <c r="Z36" s="67">
        <v>18381972600</v>
      </c>
      <c r="AA36" s="60"/>
      <c r="AB36" s="68">
        <v>2.44</v>
      </c>
    </row>
    <row r="37" spans="1:28" s="64" customFormat="1" ht="44.25" customHeight="1" x14ac:dyDescent="0.4">
      <c r="A37" s="78" t="s">
        <v>47</v>
      </c>
      <c r="B37" s="78"/>
      <c r="C37" s="78"/>
      <c r="D37" s="60"/>
      <c r="E37" s="79">
        <v>6921627</v>
      </c>
      <c r="F37" s="79"/>
      <c r="G37" s="60"/>
      <c r="H37" s="67">
        <v>23645683813</v>
      </c>
      <c r="I37" s="60"/>
      <c r="J37" s="67">
        <v>26242010820.0009</v>
      </c>
      <c r="K37" s="60"/>
      <c r="L37" s="67">
        <v>0</v>
      </c>
      <c r="M37" s="60"/>
      <c r="N37" s="67">
        <v>0</v>
      </c>
      <c r="O37" s="60"/>
      <c r="P37" s="67">
        <v>0</v>
      </c>
      <c r="Q37" s="60"/>
      <c r="R37" s="67">
        <v>0</v>
      </c>
      <c r="S37" s="60"/>
      <c r="T37" s="67">
        <v>6921627</v>
      </c>
      <c r="U37" s="60"/>
      <c r="V37" s="67">
        <v>3658</v>
      </c>
      <c r="W37" s="60"/>
      <c r="X37" s="67">
        <v>23645683813</v>
      </c>
      <c r="Y37" s="60"/>
      <c r="Z37" s="67">
        <v>25168661662.182301</v>
      </c>
      <c r="AA37" s="60"/>
      <c r="AB37" s="68">
        <v>3.35</v>
      </c>
    </row>
    <row r="38" spans="1:28" s="64" customFormat="1" ht="44.25" customHeight="1" x14ac:dyDescent="0.4">
      <c r="A38" s="78" t="s">
        <v>48</v>
      </c>
      <c r="B38" s="78"/>
      <c r="C38" s="78"/>
      <c r="D38" s="60"/>
      <c r="E38" s="79">
        <v>34950</v>
      </c>
      <c r="F38" s="79"/>
      <c r="G38" s="60"/>
      <c r="H38" s="67">
        <v>148933560</v>
      </c>
      <c r="I38" s="60"/>
      <c r="J38" s="67">
        <v>139593546.85499999</v>
      </c>
      <c r="K38" s="60"/>
      <c r="L38" s="67">
        <v>0</v>
      </c>
      <c r="M38" s="60"/>
      <c r="N38" s="67">
        <v>0</v>
      </c>
      <c r="O38" s="60"/>
      <c r="P38" s="67">
        <v>0</v>
      </c>
      <c r="Q38" s="60"/>
      <c r="R38" s="67">
        <v>0</v>
      </c>
      <c r="S38" s="60"/>
      <c r="T38" s="67">
        <v>34950</v>
      </c>
      <c r="U38" s="60"/>
      <c r="V38" s="67">
        <v>4443</v>
      </c>
      <c r="W38" s="60"/>
      <c r="X38" s="67">
        <v>148933560</v>
      </c>
      <c r="Y38" s="60"/>
      <c r="Z38" s="67">
        <v>154358917.04249999</v>
      </c>
      <c r="AA38" s="60"/>
      <c r="AB38" s="68">
        <v>0.02</v>
      </c>
    </row>
    <row r="39" spans="1:28" s="64" customFormat="1" ht="44.25" customHeight="1" x14ac:dyDescent="0.4">
      <c r="A39" s="78" t="s">
        <v>49</v>
      </c>
      <c r="B39" s="78"/>
      <c r="C39" s="78"/>
      <c r="D39" s="60"/>
      <c r="E39" s="79">
        <v>700000</v>
      </c>
      <c r="F39" s="79"/>
      <c r="G39" s="60"/>
      <c r="H39" s="67">
        <v>9188493978</v>
      </c>
      <c r="I39" s="60"/>
      <c r="J39" s="67">
        <v>12573738450</v>
      </c>
      <c r="K39" s="60"/>
      <c r="L39" s="67">
        <v>0</v>
      </c>
      <c r="M39" s="60"/>
      <c r="N39" s="67">
        <v>0</v>
      </c>
      <c r="O39" s="60"/>
      <c r="P39" s="67">
        <v>0</v>
      </c>
      <c r="Q39" s="60"/>
      <c r="R39" s="67">
        <v>0</v>
      </c>
      <c r="S39" s="60"/>
      <c r="T39" s="67">
        <v>700000</v>
      </c>
      <c r="U39" s="60"/>
      <c r="V39" s="67">
        <v>17290</v>
      </c>
      <c r="W39" s="60"/>
      <c r="X39" s="67">
        <v>9188493978</v>
      </c>
      <c r="Y39" s="60"/>
      <c r="Z39" s="67">
        <v>12030987150</v>
      </c>
      <c r="AA39" s="60"/>
      <c r="AB39" s="68">
        <v>1.6</v>
      </c>
    </row>
    <row r="40" spans="1:28" s="64" customFormat="1" ht="44.25" customHeight="1" x14ac:dyDescent="0.4">
      <c r="A40" s="78" t="s">
        <v>50</v>
      </c>
      <c r="B40" s="78"/>
      <c r="C40" s="78"/>
      <c r="D40" s="60"/>
      <c r="E40" s="79">
        <v>2350522</v>
      </c>
      <c r="F40" s="79"/>
      <c r="G40" s="60"/>
      <c r="H40" s="67">
        <v>20685131350</v>
      </c>
      <c r="I40" s="60"/>
      <c r="J40" s="67">
        <v>29907665844.48</v>
      </c>
      <c r="K40" s="60"/>
      <c r="L40" s="67">
        <v>0</v>
      </c>
      <c r="M40" s="60"/>
      <c r="N40" s="67">
        <v>0</v>
      </c>
      <c r="O40" s="60"/>
      <c r="P40" s="67">
        <v>0</v>
      </c>
      <c r="Q40" s="60"/>
      <c r="R40" s="67">
        <v>0</v>
      </c>
      <c r="S40" s="60"/>
      <c r="T40" s="67">
        <v>2350522</v>
      </c>
      <c r="U40" s="60"/>
      <c r="V40" s="67">
        <v>13510</v>
      </c>
      <c r="W40" s="60"/>
      <c r="X40" s="67">
        <v>20685131350</v>
      </c>
      <c r="Y40" s="60"/>
      <c r="Z40" s="67">
        <v>31566606684.291</v>
      </c>
      <c r="AA40" s="60"/>
      <c r="AB40" s="68">
        <v>4.2</v>
      </c>
    </row>
    <row r="41" spans="1:28" s="64" customFormat="1" ht="44.25" customHeight="1" x14ac:dyDescent="0.4">
      <c r="A41" s="78" t="s">
        <v>51</v>
      </c>
      <c r="B41" s="78"/>
      <c r="C41" s="78"/>
      <c r="D41" s="60"/>
      <c r="E41" s="79">
        <v>294172</v>
      </c>
      <c r="F41" s="79"/>
      <c r="G41" s="60"/>
      <c r="H41" s="67">
        <v>6673182478</v>
      </c>
      <c r="I41" s="60"/>
      <c r="J41" s="67">
        <v>8860376800.9799995</v>
      </c>
      <c r="K41" s="60"/>
      <c r="L41" s="67">
        <v>0</v>
      </c>
      <c r="M41" s="60"/>
      <c r="N41" s="67">
        <v>0</v>
      </c>
      <c r="O41" s="60"/>
      <c r="P41" s="67">
        <v>0</v>
      </c>
      <c r="Q41" s="60"/>
      <c r="R41" s="67">
        <v>0</v>
      </c>
      <c r="S41" s="60"/>
      <c r="T41" s="67">
        <v>294172</v>
      </c>
      <c r="U41" s="60"/>
      <c r="V41" s="67">
        <v>40270</v>
      </c>
      <c r="W41" s="60"/>
      <c r="X41" s="67">
        <v>6673182478</v>
      </c>
      <c r="Y41" s="60"/>
      <c r="Z41" s="67">
        <v>11775820900.681999</v>
      </c>
      <c r="AA41" s="60"/>
      <c r="AB41" s="68">
        <v>1.57</v>
      </c>
    </row>
    <row r="42" spans="1:28" s="64" customFormat="1" ht="44.25" customHeight="1" x14ac:dyDescent="0.4">
      <c r="A42" s="78" t="s">
        <v>52</v>
      </c>
      <c r="B42" s="78"/>
      <c r="C42" s="78"/>
      <c r="D42" s="60"/>
      <c r="E42" s="79">
        <v>170000</v>
      </c>
      <c r="F42" s="79"/>
      <c r="G42" s="60"/>
      <c r="H42" s="67">
        <v>2239371133</v>
      </c>
      <c r="I42" s="60"/>
      <c r="J42" s="67">
        <v>1948437405</v>
      </c>
      <c r="K42" s="60"/>
      <c r="L42" s="67">
        <v>0</v>
      </c>
      <c r="M42" s="60"/>
      <c r="N42" s="67">
        <v>0</v>
      </c>
      <c r="O42" s="60"/>
      <c r="P42" s="67">
        <v>0</v>
      </c>
      <c r="Q42" s="60"/>
      <c r="R42" s="67">
        <v>0</v>
      </c>
      <c r="S42" s="60"/>
      <c r="T42" s="67">
        <v>170000</v>
      </c>
      <c r="U42" s="60"/>
      <c r="V42" s="67">
        <v>10550</v>
      </c>
      <c r="W42" s="60"/>
      <c r="X42" s="67">
        <v>2239371133</v>
      </c>
      <c r="Y42" s="60"/>
      <c r="Z42" s="67">
        <v>1782828675</v>
      </c>
      <c r="AA42" s="60"/>
      <c r="AB42" s="68">
        <v>0.24</v>
      </c>
    </row>
    <row r="43" spans="1:28" s="64" customFormat="1" ht="44.25" customHeight="1" x14ac:dyDescent="0.4">
      <c r="A43" s="78" t="s">
        <v>53</v>
      </c>
      <c r="B43" s="78"/>
      <c r="C43" s="78"/>
      <c r="D43" s="60"/>
      <c r="E43" s="79">
        <v>1600677</v>
      </c>
      <c r="F43" s="79"/>
      <c r="G43" s="60"/>
      <c r="H43" s="67">
        <v>2809048277</v>
      </c>
      <c r="I43" s="60"/>
      <c r="J43" s="67">
        <v>2160785735.7722998</v>
      </c>
      <c r="K43" s="60"/>
      <c r="L43" s="67">
        <v>0</v>
      </c>
      <c r="M43" s="60"/>
      <c r="N43" s="67">
        <v>0</v>
      </c>
      <c r="O43" s="60"/>
      <c r="P43" s="67">
        <v>0</v>
      </c>
      <c r="Q43" s="60"/>
      <c r="R43" s="67">
        <v>0</v>
      </c>
      <c r="S43" s="60"/>
      <c r="T43" s="67">
        <v>1600677</v>
      </c>
      <c r="U43" s="60"/>
      <c r="V43" s="67">
        <v>1447</v>
      </c>
      <c r="W43" s="60"/>
      <c r="X43" s="67">
        <v>2809048277</v>
      </c>
      <c r="Y43" s="60"/>
      <c r="Z43" s="67">
        <v>2302398350.2669501</v>
      </c>
      <c r="AA43" s="60"/>
      <c r="AB43" s="68">
        <v>0.31</v>
      </c>
    </row>
    <row r="44" spans="1:28" s="64" customFormat="1" ht="44.25" customHeight="1" x14ac:dyDescent="0.4">
      <c r="A44" s="78" t="s">
        <v>54</v>
      </c>
      <c r="B44" s="78"/>
      <c r="C44" s="78"/>
      <c r="D44" s="60"/>
      <c r="E44" s="79">
        <v>4509700</v>
      </c>
      <c r="F44" s="79"/>
      <c r="G44" s="60"/>
      <c r="H44" s="67">
        <v>21157345706</v>
      </c>
      <c r="I44" s="60"/>
      <c r="J44" s="67">
        <v>15703484099.355</v>
      </c>
      <c r="K44" s="60"/>
      <c r="L44" s="67">
        <v>0</v>
      </c>
      <c r="M44" s="60"/>
      <c r="N44" s="67">
        <v>0</v>
      </c>
      <c r="O44" s="60"/>
      <c r="P44" s="67">
        <v>0</v>
      </c>
      <c r="Q44" s="60"/>
      <c r="R44" s="67">
        <v>0</v>
      </c>
      <c r="S44" s="60"/>
      <c r="T44" s="67">
        <v>4509700</v>
      </c>
      <c r="U44" s="60"/>
      <c r="V44" s="67">
        <v>3778</v>
      </c>
      <c r="W44" s="60"/>
      <c r="X44" s="67">
        <v>21157345706</v>
      </c>
      <c r="Y44" s="60"/>
      <c r="Z44" s="67">
        <v>16936272602.73</v>
      </c>
      <c r="AA44" s="60"/>
      <c r="AB44" s="68">
        <v>2.25</v>
      </c>
    </row>
    <row r="45" spans="1:28" s="64" customFormat="1" ht="44.25" customHeight="1" x14ac:dyDescent="0.4">
      <c r="A45" s="78" t="s">
        <v>55</v>
      </c>
      <c r="B45" s="78"/>
      <c r="C45" s="78"/>
      <c r="D45" s="60"/>
      <c r="E45" s="79">
        <v>200000</v>
      </c>
      <c r="F45" s="79"/>
      <c r="G45" s="60"/>
      <c r="H45" s="67">
        <v>1606957792</v>
      </c>
      <c r="I45" s="60"/>
      <c r="J45" s="67">
        <v>1037788200</v>
      </c>
      <c r="K45" s="60"/>
      <c r="L45" s="67">
        <v>0</v>
      </c>
      <c r="M45" s="60"/>
      <c r="N45" s="67">
        <v>0</v>
      </c>
      <c r="O45" s="60"/>
      <c r="P45" s="67">
        <v>0</v>
      </c>
      <c r="Q45" s="60"/>
      <c r="R45" s="67">
        <v>0</v>
      </c>
      <c r="S45" s="60"/>
      <c r="T45" s="67">
        <v>200000</v>
      </c>
      <c r="U45" s="60"/>
      <c r="V45" s="67">
        <v>4910</v>
      </c>
      <c r="W45" s="60"/>
      <c r="X45" s="67">
        <v>1606957792</v>
      </c>
      <c r="Y45" s="60"/>
      <c r="Z45" s="67">
        <v>976157100</v>
      </c>
      <c r="AA45" s="60"/>
      <c r="AB45" s="68">
        <v>0.13</v>
      </c>
    </row>
    <row r="46" spans="1:28" s="64" customFormat="1" ht="44.25" customHeight="1" x14ac:dyDescent="0.4">
      <c r="A46" s="78" t="s">
        <v>56</v>
      </c>
      <c r="B46" s="78"/>
      <c r="C46" s="78"/>
      <c r="D46" s="60"/>
      <c r="E46" s="79">
        <v>2887500</v>
      </c>
      <c r="F46" s="79"/>
      <c r="G46" s="60"/>
      <c r="H46" s="67">
        <v>10787258510</v>
      </c>
      <c r="I46" s="60"/>
      <c r="J46" s="67">
        <v>10706291268.75</v>
      </c>
      <c r="K46" s="60"/>
      <c r="L46" s="67">
        <v>0</v>
      </c>
      <c r="M46" s="60"/>
      <c r="N46" s="67">
        <v>0</v>
      </c>
      <c r="O46" s="60"/>
      <c r="P46" s="67">
        <v>0</v>
      </c>
      <c r="Q46" s="60"/>
      <c r="R46" s="67">
        <v>0</v>
      </c>
      <c r="S46" s="60"/>
      <c r="T46" s="67">
        <v>2887500</v>
      </c>
      <c r="U46" s="60"/>
      <c r="V46" s="67">
        <v>3991</v>
      </c>
      <c r="W46" s="60"/>
      <c r="X46" s="67">
        <v>10787258510</v>
      </c>
      <c r="Y46" s="60"/>
      <c r="Z46" s="67">
        <v>11455444625.625</v>
      </c>
      <c r="AA46" s="60"/>
      <c r="AB46" s="68">
        <v>1.52</v>
      </c>
    </row>
    <row r="47" spans="1:28" s="64" customFormat="1" ht="44.25" customHeight="1" x14ac:dyDescent="0.4">
      <c r="A47" s="78" t="s">
        <v>57</v>
      </c>
      <c r="B47" s="78"/>
      <c r="C47" s="78"/>
      <c r="D47" s="60"/>
      <c r="E47" s="79">
        <v>15818513</v>
      </c>
      <c r="F47" s="79"/>
      <c r="G47" s="60"/>
      <c r="H47" s="67">
        <v>13206973475</v>
      </c>
      <c r="I47" s="60"/>
      <c r="J47" s="67">
        <v>28272458340.074699</v>
      </c>
      <c r="K47" s="60"/>
      <c r="L47" s="67">
        <v>0</v>
      </c>
      <c r="M47" s="60"/>
      <c r="N47" s="67">
        <v>0</v>
      </c>
      <c r="O47" s="60"/>
      <c r="P47" s="67">
        <v>0</v>
      </c>
      <c r="Q47" s="60"/>
      <c r="R47" s="67">
        <v>0</v>
      </c>
      <c r="S47" s="60"/>
      <c r="T47" s="67">
        <v>15818513</v>
      </c>
      <c r="U47" s="60"/>
      <c r="V47" s="67">
        <v>1847</v>
      </c>
      <c r="W47" s="60"/>
      <c r="X47" s="67">
        <v>13206973475</v>
      </c>
      <c r="Y47" s="60"/>
      <c r="Z47" s="67">
        <v>29042953589.6096</v>
      </c>
      <c r="AA47" s="60"/>
      <c r="AB47" s="68">
        <v>3.86</v>
      </c>
    </row>
    <row r="48" spans="1:28" s="64" customFormat="1" ht="44.25" customHeight="1" x14ac:dyDescent="0.4">
      <c r="A48" s="78" t="s">
        <v>58</v>
      </c>
      <c r="B48" s="78"/>
      <c r="C48" s="78"/>
      <c r="D48" s="60"/>
      <c r="E48" s="79">
        <v>2125752</v>
      </c>
      <c r="F48" s="79"/>
      <c r="G48" s="60"/>
      <c r="H48" s="67">
        <v>7468164358</v>
      </c>
      <c r="I48" s="60"/>
      <c r="J48" s="67">
        <v>3260519125.7508001</v>
      </c>
      <c r="K48" s="60"/>
      <c r="L48" s="67">
        <v>0</v>
      </c>
      <c r="M48" s="60"/>
      <c r="N48" s="67">
        <v>0</v>
      </c>
      <c r="O48" s="60"/>
      <c r="P48" s="67">
        <v>0</v>
      </c>
      <c r="Q48" s="60"/>
      <c r="R48" s="67">
        <v>0</v>
      </c>
      <c r="S48" s="60"/>
      <c r="T48" s="67">
        <v>2125752</v>
      </c>
      <c r="U48" s="60"/>
      <c r="V48" s="67">
        <v>1507</v>
      </c>
      <c r="W48" s="60"/>
      <c r="X48" s="67">
        <v>7468164358</v>
      </c>
      <c r="Y48" s="60"/>
      <c r="Z48" s="67">
        <v>3184447389.8291998</v>
      </c>
      <c r="AA48" s="60"/>
      <c r="AB48" s="68">
        <v>0.42</v>
      </c>
    </row>
    <row r="49" spans="1:28" s="64" customFormat="1" ht="44.25" customHeight="1" x14ac:dyDescent="0.4">
      <c r="A49" s="78" t="s">
        <v>59</v>
      </c>
      <c r="B49" s="78"/>
      <c r="C49" s="78"/>
      <c r="D49" s="60"/>
      <c r="E49" s="79">
        <v>1401054</v>
      </c>
      <c r="F49" s="79"/>
      <c r="G49" s="60"/>
      <c r="H49" s="67">
        <v>9540103057</v>
      </c>
      <c r="I49" s="60"/>
      <c r="J49" s="67">
        <v>8203107422.0430002</v>
      </c>
      <c r="K49" s="60"/>
      <c r="L49" s="67">
        <v>0</v>
      </c>
      <c r="M49" s="60"/>
      <c r="N49" s="67">
        <v>0</v>
      </c>
      <c r="O49" s="60"/>
      <c r="P49" s="67">
        <v>0</v>
      </c>
      <c r="Q49" s="60"/>
      <c r="R49" s="67">
        <v>0</v>
      </c>
      <c r="S49" s="60"/>
      <c r="T49" s="67">
        <v>1401054</v>
      </c>
      <c r="U49" s="60"/>
      <c r="V49" s="67">
        <v>6960</v>
      </c>
      <c r="W49" s="60"/>
      <c r="X49" s="67">
        <v>9540103057</v>
      </c>
      <c r="Y49" s="60"/>
      <c r="Z49" s="67">
        <v>9693315391.7520008</v>
      </c>
      <c r="AA49" s="60"/>
      <c r="AB49" s="68">
        <v>1.29</v>
      </c>
    </row>
    <row r="50" spans="1:28" s="64" customFormat="1" ht="44.25" customHeight="1" x14ac:dyDescent="0.4">
      <c r="A50" s="78" t="s">
        <v>60</v>
      </c>
      <c r="B50" s="78"/>
      <c r="C50" s="78"/>
      <c r="D50" s="60"/>
      <c r="E50" s="79">
        <v>12725747</v>
      </c>
      <c r="F50" s="79"/>
      <c r="G50" s="60"/>
      <c r="H50" s="67">
        <v>25713168978</v>
      </c>
      <c r="I50" s="60"/>
      <c r="J50" s="67">
        <v>59429835327.534302</v>
      </c>
      <c r="K50" s="60"/>
      <c r="L50" s="67">
        <v>0</v>
      </c>
      <c r="M50" s="60"/>
      <c r="N50" s="67">
        <v>0</v>
      </c>
      <c r="O50" s="60"/>
      <c r="P50" s="67">
        <v>0</v>
      </c>
      <c r="Q50" s="60"/>
      <c r="R50" s="67">
        <v>0</v>
      </c>
      <c r="S50" s="60"/>
      <c r="T50" s="67">
        <v>12725747</v>
      </c>
      <c r="U50" s="60"/>
      <c r="V50" s="67">
        <v>4800</v>
      </c>
      <c r="W50" s="60"/>
      <c r="X50" s="67">
        <v>25713168978</v>
      </c>
      <c r="Y50" s="60"/>
      <c r="Z50" s="67">
        <v>60720138265.68</v>
      </c>
      <c r="AA50" s="60"/>
      <c r="AB50" s="68">
        <v>8.08</v>
      </c>
    </row>
    <row r="51" spans="1:28" s="64" customFormat="1" ht="44.25" customHeight="1" x14ac:dyDescent="0.4">
      <c r="A51" s="78" t="s">
        <v>61</v>
      </c>
      <c r="B51" s="78"/>
      <c r="C51" s="78"/>
      <c r="D51" s="60"/>
      <c r="E51" s="79">
        <v>2000000</v>
      </c>
      <c r="F51" s="79"/>
      <c r="G51" s="60"/>
      <c r="H51" s="67">
        <v>31967416093</v>
      </c>
      <c r="I51" s="60"/>
      <c r="J51" s="67">
        <v>19920762000</v>
      </c>
      <c r="K51" s="60"/>
      <c r="L51" s="67">
        <v>0</v>
      </c>
      <c r="M51" s="60"/>
      <c r="N51" s="67">
        <v>0</v>
      </c>
      <c r="O51" s="60"/>
      <c r="P51" s="67">
        <v>0</v>
      </c>
      <c r="Q51" s="60"/>
      <c r="R51" s="67">
        <v>0</v>
      </c>
      <c r="S51" s="60"/>
      <c r="T51" s="67">
        <v>2000000</v>
      </c>
      <c r="U51" s="60"/>
      <c r="V51" s="67">
        <v>10570</v>
      </c>
      <c r="W51" s="60"/>
      <c r="X51" s="67">
        <v>31967416093</v>
      </c>
      <c r="Y51" s="60"/>
      <c r="Z51" s="67">
        <v>21014217000</v>
      </c>
      <c r="AA51" s="60"/>
      <c r="AB51" s="68">
        <v>2.79</v>
      </c>
    </row>
    <row r="52" spans="1:28" s="64" customFormat="1" ht="44.25" customHeight="1" x14ac:dyDescent="0.4">
      <c r="A52" s="78" t="s">
        <v>62</v>
      </c>
      <c r="B52" s="78"/>
      <c r="C52" s="78"/>
      <c r="D52" s="60"/>
      <c r="E52" s="79">
        <v>6139154</v>
      </c>
      <c r="F52" s="79"/>
      <c r="G52" s="60"/>
      <c r="H52" s="67">
        <v>13622586357</v>
      </c>
      <c r="I52" s="60"/>
      <c r="J52" s="67">
        <v>41864014591.181999</v>
      </c>
      <c r="K52" s="60"/>
      <c r="L52" s="67">
        <v>0</v>
      </c>
      <c r="M52" s="60"/>
      <c r="N52" s="67">
        <v>0</v>
      </c>
      <c r="O52" s="60"/>
      <c r="P52" s="67">
        <v>0</v>
      </c>
      <c r="Q52" s="60"/>
      <c r="R52" s="67">
        <v>0</v>
      </c>
      <c r="S52" s="60"/>
      <c r="T52" s="67">
        <v>6139154</v>
      </c>
      <c r="U52" s="60"/>
      <c r="V52" s="67">
        <v>7690</v>
      </c>
      <c r="W52" s="60"/>
      <c r="X52" s="67">
        <v>13622586357</v>
      </c>
      <c r="Y52" s="60"/>
      <c r="Z52" s="67">
        <v>46929194199.153</v>
      </c>
      <c r="AA52" s="60"/>
      <c r="AB52" s="68">
        <v>6.24</v>
      </c>
    </row>
    <row r="53" spans="1:28" s="64" customFormat="1" ht="44.25" customHeight="1" x14ac:dyDescent="0.4">
      <c r="A53" s="78" t="s">
        <v>63</v>
      </c>
      <c r="B53" s="78"/>
      <c r="C53" s="78"/>
      <c r="D53" s="60"/>
      <c r="E53" s="79">
        <v>579000</v>
      </c>
      <c r="F53" s="79"/>
      <c r="G53" s="60"/>
      <c r="H53" s="67">
        <v>2004286726</v>
      </c>
      <c r="I53" s="60"/>
      <c r="J53" s="67">
        <v>1471694007.1500001</v>
      </c>
      <c r="K53" s="60"/>
      <c r="L53" s="67">
        <v>0</v>
      </c>
      <c r="M53" s="60"/>
      <c r="N53" s="67">
        <v>0</v>
      </c>
      <c r="O53" s="60"/>
      <c r="P53" s="67">
        <v>0</v>
      </c>
      <c r="Q53" s="60"/>
      <c r="R53" s="67">
        <v>0</v>
      </c>
      <c r="S53" s="60"/>
      <c r="T53" s="67">
        <v>579000</v>
      </c>
      <c r="U53" s="60"/>
      <c r="V53" s="67">
        <v>2244</v>
      </c>
      <c r="W53" s="60"/>
      <c r="X53" s="67">
        <v>2004286726</v>
      </c>
      <c r="Y53" s="60"/>
      <c r="Z53" s="67">
        <v>1291545307.8</v>
      </c>
      <c r="AA53" s="60"/>
      <c r="AB53" s="68">
        <v>0.17</v>
      </c>
    </row>
    <row r="54" spans="1:28" s="64" customFormat="1" ht="44.25" customHeight="1" x14ac:dyDescent="0.4">
      <c r="A54" s="78" t="s">
        <v>64</v>
      </c>
      <c r="B54" s="78"/>
      <c r="C54" s="78"/>
      <c r="D54" s="60"/>
      <c r="E54" s="79">
        <v>350000</v>
      </c>
      <c r="F54" s="79"/>
      <c r="G54" s="60"/>
      <c r="H54" s="67">
        <v>2909039013</v>
      </c>
      <c r="I54" s="60"/>
      <c r="J54" s="67">
        <v>1322782335</v>
      </c>
      <c r="K54" s="60"/>
      <c r="L54" s="67">
        <v>0</v>
      </c>
      <c r="M54" s="60"/>
      <c r="N54" s="67">
        <v>0</v>
      </c>
      <c r="O54" s="60"/>
      <c r="P54" s="67">
        <v>0</v>
      </c>
      <c r="Q54" s="60"/>
      <c r="R54" s="67">
        <v>0</v>
      </c>
      <c r="S54" s="60"/>
      <c r="T54" s="67">
        <v>350000</v>
      </c>
      <c r="U54" s="60"/>
      <c r="V54" s="67">
        <v>3972</v>
      </c>
      <c r="W54" s="60"/>
      <c r="X54" s="67">
        <v>2909039013</v>
      </c>
      <c r="Y54" s="60"/>
      <c r="Z54" s="67">
        <v>1381928310</v>
      </c>
      <c r="AA54" s="60"/>
      <c r="AB54" s="68">
        <v>0.18</v>
      </c>
    </row>
    <row r="55" spans="1:28" s="64" customFormat="1" ht="44.25" customHeight="1" x14ac:dyDescent="0.4">
      <c r="A55" s="78" t="s">
        <v>65</v>
      </c>
      <c r="B55" s="78"/>
      <c r="C55" s="78"/>
      <c r="D55" s="60"/>
      <c r="E55" s="79">
        <v>380000</v>
      </c>
      <c r="F55" s="79"/>
      <c r="G55" s="60"/>
      <c r="H55" s="67">
        <v>4866172471</v>
      </c>
      <c r="I55" s="60"/>
      <c r="J55" s="67">
        <v>4121132490</v>
      </c>
      <c r="K55" s="60"/>
      <c r="L55" s="67">
        <v>0</v>
      </c>
      <c r="M55" s="60"/>
      <c r="N55" s="67">
        <v>0</v>
      </c>
      <c r="O55" s="60"/>
      <c r="P55" s="67">
        <v>-150000</v>
      </c>
      <c r="Q55" s="60"/>
      <c r="R55" s="67">
        <v>1868317053</v>
      </c>
      <c r="S55" s="60"/>
      <c r="T55" s="67">
        <v>230000</v>
      </c>
      <c r="U55" s="60"/>
      <c r="V55" s="67">
        <v>11340</v>
      </c>
      <c r="W55" s="60"/>
      <c r="X55" s="67">
        <v>2945314914</v>
      </c>
      <c r="Y55" s="60"/>
      <c r="Z55" s="67">
        <v>2592681210</v>
      </c>
      <c r="AA55" s="60"/>
      <c r="AB55" s="68">
        <v>0.34</v>
      </c>
    </row>
    <row r="56" spans="1:28" s="64" customFormat="1" ht="44.25" customHeight="1" x14ac:dyDescent="0.4">
      <c r="A56" s="78" t="s">
        <v>66</v>
      </c>
      <c r="B56" s="78"/>
      <c r="C56" s="78"/>
      <c r="D56" s="60"/>
      <c r="E56" s="79">
        <v>956700</v>
      </c>
      <c r="F56" s="79"/>
      <c r="G56" s="60"/>
      <c r="H56" s="67">
        <v>2572384924</v>
      </c>
      <c r="I56" s="60"/>
      <c r="J56" s="67">
        <v>2545847438.895</v>
      </c>
      <c r="K56" s="60"/>
      <c r="L56" s="67">
        <v>0</v>
      </c>
      <c r="M56" s="60"/>
      <c r="N56" s="67">
        <v>0</v>
      </c>
      <c r="O56" s="60"/>
      <c r="P56" s="67">
        <v>0</v>
      </c>
      <c r="Q56" s="60"/>
      <c r="R56" s="67">
        <v>0</v>
      </c>
      <c r="S56" s="60"/>
      <c r="T56" s="67">
        <v>956700</v>
      </c>
      <c r="U56" s="60"/>
      <c r="V56" s="67">
        <v>2749</v>
      </c>
      <c r="W56" s="60"/>
      <c r="X56" s="67">
        <v>2572384924</v>
      </c>
      <c r="Y56" s="60"/>
      <c r="Z56" s="67">
        <v>2614319988.6149998</v>
      </c>
      <c r="AA56" s="60"/>
      <c r="AB56" s="68">
        <v>0.35</v>
      </c>
    </row>
    <row r="57" spans="1:28" s="64" customFormat="1" ht="44.25" customHeight="1" x14ac:dyDescent="0.4">
      <c r="A57" s="78" t="s">
        <v>67</v>
      </c>
      <c r="B57" s="78"/>
      <c r="C57" s="78"/>
      <c r="D57" s="60"/>
      <c r="E57" s="79">
        <v>0</v>
      </c>
      <c r="F57" s="79"/>
      <c r="G57" s="60"/>
      <c r="H57" s="67">
        <v>0</v>
      </c>
      <c r="I57" s="60"/>
      <c r="J57" s="67">
        <v>0</v>
      </c>
      <c r="K57" s="60"/>
      <c r="L57" s="67">
        <v>250000</v>
      </c>
      <c r="M57" s="60"/>
      <c r="N57" s="67">
        <v>4745805208</v>
      </c>
      <c r="O57" s="60"/>
      <c r="P57" s="67">
        <v>0</v>
      </c>
      <c r="Q57" s="60"/>
      <c r="R57" s="67">
        <v>0</v>
      </c>
      <c r="S57" s="60"/>
      <c r="T57" s="67">
        <v>250000</v>
      </c>
      <c r="U57" s="60"/>
      <c r="V57" s="67">
        <v>25450</v>
      </c>
      <c r="W57" s="60"/>
      <c r="X57" s="67">
        <v>4745805208</v>
      </c>
      <c r="Y57" s="60"/>
      <c r="Z57" s="67">
        <v>6324643125</v>
      </c>
      <c r="AA57" s="60"/>
      <c r="AB57" s="68">
        <v>0.84</v>
      </c>
    </row>
    <row r="58" spans="1:28" s="64" customFormat="1" ht="44.25" customHeight="1" x14ac:dyDescent="0.4">
      <c r="A58" s="80" t="s">
        <v>68</v>
      </c>
      <c r="B58" s="80"/>
      <c r="C58" s="80"/>
      <c r="D58" s="69"/>
      <c r="E58" s="79">
        <v>0</v>
      </c>
      <c r="F58" s="81"/>
      <c r="G58" s="60"/>
      <c r="H58" s="70">
        <v>0</v>
      </c>
      <c r="I58" s="60"/>
      <c r="J58" s="70">
        <v>0</v>
      </c>
      <c r="K58" s="60"/>
      <c r="L58" s="70">
        <v>700000</v>
      </c>
      <c r="M58" s="60"/>
      <c r="N58" s="70">
        <v>1436302980</v>
      </c>
      <c r="O58" s="60"/>
      <c r="P58" s="70">
        <v>-350000</v>
      </c>
      <c r="Q58" s="60"/>
      <c r="R58" s="70">
        <v>1147779851</v>
      </c>
      <c r="S58" s="60"/>
      <c r="T58" s="70">
        <v>350000</v>
      </c>
      <c r="U58" s="60"/>
      <c r="V58" s="70">
        <v>2750</v>
      </c>
      <c r="W58" s="60"/>
      <c r="X58" s="70">
        <v>718151490</v>
      </c>
      <c r="Y58" s="60"/>
      <c r="Z58" s="70">
        <v>956773125</v>
      </c>
      <c r="AA58" s="60"/>
      <c r="AB58" s="71">
        <v>0.13</v>
      </c>
    </row>
    <row r="59" spans="1:28" s="64" customFormat="1" ht="44.25" customHeight="1" thickBot="1" x14ac:dyDescent="0.45">
      <c r="A59" s="82" t="s">
        <v>69</v>
      </c>
      <c r="B59" s="82"/>
      <c r="C59" s="82"/>
      <c r="D59" s="82"/>
      <c r="E59" s="72"/>
      <c r="F59" s="73">
        <v>208149757</v>
      </c>
      <c r="G59" s="72"/>
      <c r="H59" s="73">
        <v>646449377437</v>
      </c>
      <c r="I59" s="72"/>
      <c r="J59" s="73">
        <v>681068328464.86499</v>
      </c>
      <c r="K59" s="72"/>
      <c r="L59" s="73">
        <v>2015928</v>
      </c>
      <c r="M59" s="72"/>
      <c r="N59" s="73">
        <v>6182108188</v>
      </c>
      <c r="O59" s="72"/>
      <c r="P59" s="73">
        <v>-1125000</v>
      </c>
      <c r="Q59" s="72"/>
      <c r="R59" s="73">
        <v>7981374967</v>
      </c>
      <c r="S59" s="72"/>
      <c r="T59" s="73">
        <v>209040685</v>
      </c>
      <c r="U59" s="72"/>
      <c r="V59" s="73"/>
      <c r="W59" s="72"/>
      <c r="X59" s="73">
        <v>644820284488</v>
      </c>
      <c r="Y59" s="72"/>
      <c r="Z59" s="73">
        <f>SUM(Z9:Z58)</f>
        <v>693978594216.1073</v>
      </c>
      <c r="AA59" s="72"/>
      <c r="AB59" s="74">
        <v>92.27</v>
      </c>
    </row>
    <row r="60" spans="1:28" ht="13.5" thickTop="1" x14ac:dyDescent="0.2"/>
  </sheetData>
  <mergeCells count="11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7:C57"/>
    <mergeCell ref="E57:F57"/>
    <mergeCell ref="A58:C58"/>
    <mergeCell ref="E58:F58"/>
    <mergeCell ref="A59:D59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</mergeCells>
  <pageMargins left="0.39" right="0.39" top="0.39" bottom="0.39" header="0" footer="0"/>
  <pageSetup paperSize="9" scale="2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topLeftCell="G1" workbookViewId="0">
      <selection activeCell="AJ10" sqref="AJ10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38" ht="21.75" customHeight="1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</row>
    <row r="3" spans="1:38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</row>
    <row r="4" spans="1:38" ht="14.45" customHeight="1" x14ac:dyDescent="0.2"/>
    <row r="5" spans="1:38" ht="24" x14ac:dyDescent="0.2">
      <c r="A5" s="1" t="s">
        <v>74</v>
      </c>
      <c r="B5" s="94" t="s">
        <v>75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</row>
    <row r="6" spans="1:38" ht="14.45" customHeight="1" x14ac:dyDescent="0.2">
      <c r="A6" s="91" t="s">
        <v>76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 t="s">
        <v>7</v>
      </c>
      <c r="Q6" s="91"/>
      <c r="R6" s="91"/>
      <c r="S6" s="91"/>
      <c r="T6" s="91"/>
      <c r="U6" s="7"/>
      <c r="V6" s="91" t="s">
        <v>8</v>
      </c>
      <c r="W6" s="91"/>
      <c r="X6" s="91"/>
      <c r="Y6" s="91"/>
      <c r="Z6" s="91"/>
      <c r="AA6" s="91"/>
      <c r="AB6" s="91"/>
      <c r="AC6" s="7"/>
      <c r="AD6" s="91" t="s">
        <v>9</v>
      </c>
      <c r="AE6" s="91"/>
      <c r="AF6" s="91"/>
      <c r="AG6" s="91"/>
      <c r="AH6" s="91"/>
      <c r="AI6" s="91"/>
      <c r="AJ6" s="91"/>
      <c r="AK6" s="91"/>
      <c r="AL6" s="91"/>
    </row>
    <row r="7" spans="1:38" ht="14.4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7"/>
      <c r="V7" s="90" t="s">
        <v>10</v>
      </c>
      <c r="W7" s="90"/>
      <c r="X7" s="90"/>
      <c r="Y7" s="8"/>
      <c r="Z7" s="90" t="s">
        <v>11</v>
      </c>
      <c r="AA7" s="90"/>
      <c r="AB7" s="90"/>
      <c r="AC7" s="7"/>
      <c r="AD7" s="8"/>
      <c r="AE7" s="8"/>
      <c r="AF7" s="8"/>
      <c r="AG7" s="8"/>
      <c r="AH7" s="8"/>
      <c r="AI7" s="8"/>
      <c r="AJ7" s="8"/>
      <c r="AK7" s="8"/>
      <c r="AL7" s="8"/>
    </row>
    <row r="8" spans="1:38" ht="14.45" customHeight="1" x14ac:dyDescent="0.2">
      <c r="A8" s="91" t="s">
        <v>77</v>
      </c>
      <c r="B8" s="91"/>
      <c r="C8" s="7"/>
      <c r="D8" s="2" t="s">
        <v>78</v>
      </c>
      <c r="E8" s="7"/>
      <c r="F8" s="2" t="s">
        <v>79</v>
      </c>
      <c r="G8" s="7"/>
      <c r="H8" s="2" t="s">
        <v>80</v>
      </c>
      <c r="I8" s="7"/>
      <c r="J8" s="2" t="s">
        <v>81</v>
      </c>
      <c r="K8" s="7"/>
      <c r="L8" s="2" t="s">
        <v>82</v>
      </c>
      <c r="M8" s="7"/>
      <c r="N8" s="2" t="s">
        <v>73</v>
      </c>
      <c r="O8" s="7"/>
      <c r="P8" s="2" t="s">
        <v>13</v>
      </c>
      <c r="Q8" s="7"/>
      <c r="R8" s="2" t="s">
        <v>14</v>
      </c>
      <c r="S8" s="7"/>
      <c r="T8" s="2" t="s">
        <v>15</v>
      </c>
      <c r="U8" s="7"/>
      <c r="V8" s="4" t="s">
        <v>13</v>
      </c>
      <c r="W8" s="8"/>
      <c r="X8" s="4" t="s">
        <v>14</v>
      </c>
      <c r="Y8" s="7"/>
      <c r="Z8" s="4" t="s">
        <v>13</v>
      </c>
      <c r="AA8" s="8"/>
      <c r="AB8" s="4" t="s">
        <v>16</v>
      </c>
      <c r="AC8" s="7"/>
      <c r="AD8" s="2" t="s">
        <v>13</v>
      </c>
      <c r="AE8" s="7"/>
      <c r="AF8" s="2" t="s">
        <v>17</v>
      </c>
      <c r="AG8" s="7"/>
      <c r="AH8" s="2" t="s">
        <v>14</v>
      </c>
      <c r="AI8" s="7"/>
      <c r="AJ8" s="2" t="s">
        <v>15</v>
      </c>
      <c r="AK8" s="7"/>
      <c r="AL8" s="2" t="s">
        <v>18</v>
      </c>
    </row>
    <row r="9" spans="1:38" ht="21.75" customHeight="1" x14ac:dyDescent="0.2">
      <c r="A9" s="92" t="s">
        <v>83</v>
      </c>
      <c r="B9" s="92"/>
      <c r="C9" s="7"/>
      <c r="D9" s="25" t="s">
        <v>84</v>
      </c>
      <c r="E9" s="7"/>
      <c r="F9" s="25" t="s">
        <v>84</v>
      </c>
      <c r="G9" s="7"/>
      <c r="H9" s="25" t="s">
        <v>85</v>
      </c>
      <c r="I9" s="7"/>
      <c r="J9" s="25" t="s">
        <v>86</v>
      </c>
      <c r="K9" s="7"/>
      <c r="L9" s="26">
        <v>0</v>
      </c>
      <c r="M9" s="7"/>
      <c r="N9" s="26">
        <v>0</v>
      </c>
      <c r="O9" s="7"/>
      <c r="P9" s="27">
        <v>1300</v>
      </c>
      <c r="Q9" s="7"/>
      <c r="R9" s="27">
        <v>808603531</v>
      </c>
      <c r="S9" s="7"/>
      <c r="T9" s="27">
        <v>1179237224</v>
      </c>
      <c r="U9" s="7"/>
      <c r="V9" s="27">
        <v>0</v>
      </c>
      <c r="W9" s="7"/>
      <c r="X9" s="27">
        <v>0</v>
      </c>
      <c r="Y9" s="7"/>
      <c r="Z9" s="27">
        <v>0</v>
      </c>
      <c r="AA9" s="7"/>
      <c r="AB9" s="27">
        <v>0</v>
      </c>
      <c r="AC9" s="7"/>
      <c r="AD9" s="27">
        <v>1300</v>
      </c>
      <c r="AE9" s="7"/>
      <c r="AF9" s="27">
        <v>903470</v>
      </c>
      <c r="AG9" s="7"/>
      <c r="AH9" s="27">
        <v>808603531</v>
      </c>
      <c r="AI9" s="7"/>
      <c r="AJ9" s="27">
        <v>1174298116</v>
      </c>
      <c r="AK9" s="7"/>
      <c r="AL9" s="26">
        <v>0.16</v>
      </c>
    </row>
    <row r="10" spans="1:38" ht="21.75" customHeight="1" x14ac:dyDescent="0.2">
      <c r="A10" s="93" t="s">
        <v>69</v>
      </c>
      <c r="B10" s="93"/>
      <c r="C10" s="7"/>
      <c r="D10" s="12"/>
      <c r="E10" s="7"/>
      <c r="F10" s="12"/>
      <c r="G10" s="7"/>
      <c r="H10" s="12"/>
      <c r="I10" s="7"/>
      <c r="J10" s="12"/>
      <c r="K10" s="7"/>
      <c r="L10" s="12"/>
      <c r="M10" s="7"/>
      <c r="N10" s="12"/>
      <c r="O10" s="7"/>
      <c r="P10" s="12">
        <v>1300</v>
      </c>
      <c r="Q10" s="7"/>
      <c r="R10" s="12">
        <v>808603531</v>
      </c>
      <c r="S10" s="7"/>
      <c r="T10" s="12">
        <v>1179237224</v>
      </c>
      <c r="U10" s="7"/>
      <c r="V10" s="12">
        <v>0</v>
      </c>
      <c r="W10" s="7"/>
      <c r="X10" s="12">
        <v>0</v>
      </c>
      <c r="Y10" s="7"/>
      <c r="Z10" s="12">
        <v>0</v>
      </c>
      <c r="AA10" s="7"/>
      <c r="AB10" s="12">
        <v>0</v>
      </c>
      <c r="AC10" s="7"/>
      <c r="AD10" s="12">
        <v>1300</v>
      </c>
      <c r="AE10" s="7"/>
      <c r="AF10" s="12"/>
      <c r="AG10" s="7"/>
      <c r="AH10" s="12">
        <v>808603531</v>
      </c>
      <c r="AI10" s="7"/>
      <c r="AJ10" s="12">
        <v>1174298116</v>
      </c>
      <c r="AK10" s="7"/>
      <c r="AL10" s="13">
        <v>0.16</v>
      </c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"/>
  <sheetViews>
    <sheetView rightToLeft="1" workbookViewId="0">
      <selection activeCell="J10" sqref="J10"/>
    </sheetView>
  </sheetViews>
  <sheetFormatPr defaultRowHeight="12.75" x14ac:dyDescent="0.2"/>
  <cols>
    <col min="1" max="1" width="5.140625" customWidth="1"/>
    <col min="2" max="2" width="62.7109375" customWidth="1"/>
    <col min="3" max="3" width="1.28515625" customWidth="1"/>
    <col min="4" max="4" width="14.28515625" customWidth="1"/>
    <col min="5" max="5" width="1.28515625" customWidth="1"/>
    <col min="6" max="6" width="14.85546875" bestFit="1" customWidth="1"/>
    <col min="7" max="7" width="1.28515625" customWidth="1"/>
    <col min="8" max="8" width="15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1.75" customHeight="1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4.45" customHeight="1" x14ac:dyDescent="0.2"/>
    <row r="5" spans="1:12" ht="24" x14ac:dyDescent="0.2">
      <c r="A5" s="1" t="s">
        <v>87</v>
      </c>
      <c r="B5" s="94" t="s">
        <v>88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ht="14.45" customHeight="1" x14ac:dyDescent="0.2">
      <c r="A6" s="14"/>
      <c r="B6" s="14"/>
      <c r="C6" s="14"/>
      <c r="D6" s="2" t="s">
        <v>7</v>
      </c>
      <c r="E6" s="14"/>
      <c r="F6" s="91" t="s">
        <v>8</v>
      </c>
      <c r="G6" s="91"/>
      <c r="H6" s="91"/>
      <c r="I6" s="14"/>
      <c r="J6" s="2" t="s">
        <v>9</v>
      </c>
      <c r="K6" s="14"/>
      <c r="L6" s="14"/>
    </row>
    <row r="7" spans="1:12" ht="14.45" customHeight="1" x14ac:dyDescent="0.2">
      <c r="A7" s="14"/>
      <c r="B7" s="14"/>
      <c r="C7" s="14"/>
      <c r="D7" s="15"/>
      <c r="E7" s="14"/>
      <c r="F7" s="15"/>
      <c r="G7" s="15"/>
      <c r="H7" s="15"/>
      <c r="I7" s="14"/>
      <c r="J7" s="15"/>
      <c r="K7" s="14"/>
      <c r="L7" s="14"/>
    </row>
    <row r="8" spans="1:12" ht="14.45" customHeight="1" x14ac:dyDescent="0.2">
      <c r="A8" s="91" t="s">
        <v>89</v>
      </c>
      <c r="B8" s="91"/>
      <c r="C8" s="14"/>
      <c r="D8" s="2" t="s">
        <v>90</v>
      </c>
      <c r="E8" s="14"/>
      <c r="F8" s="2" t="s">
        <v>91</v>
      </c>
      <c r="G8" s="14"/>
      <c r="H8" s="2" t="s">
        <v>92</v>
      </c>
      <c r="I8" s="14"/>
      <c r="J8" s="2" t="s">
        <v>90</v>
      </c>
      <c r="K8" s="14"/>
      <c r="L8" s="2" t="s">
        <v>18</v>
      </c>
    </row>
    <row r="9" spans="1:12" ht="21.75" customHeight="1" x14ac:dyDescent="0.2">
      <c r="A9" s="95" t="s">
        <v>167</v>
      </c>
      <c r="B9" s="95"/>
      <c r="C9" s="14"/>
      <c r="D9" s="16">
        <v>7232164520</v>
      </c>
      <c r="E9" s="14"/>
      <c r="F9" s="16">
        <v>21986087781</v>
      </c>
      <c r="G9" s="14"/>
      <c r="H9" s="16">
        <v>15661935962</v>
      </c>
      <c r="I9" s="14"/>
      <c r="J9" s="16">
        <v>13556316339</v>
      </c>
      <c r="K9" s="14"/>
      <c r="L9" s="17">
        <v>0</v>
      </c>
    </row>
    <row r="10" spans="1:12" ht="21.75" customHeight="1" thickBot="1" x14ac:dyDescent="0.25">
      <c r="A10" s="93" t="s">
        <v>69</v>
      </c>
      <c r="B10" s="93"/>
      <c r="C10" s="14"/>
      <c r="D10" s="23">
        <v>7232164520</v>
      </c>
      <c r="E10" s="14"/>
      <c r="F10" s="23">
        <v>21986087781</v>
      </c>
      <c r="G10" s="14"/>
      <c r="H10" s="23">
        <v>15661935962</v>
      </c>
      <c r="I10" s="14"/>
      <c r="J10" s="23">
        <v>13556316339</v>
      </c>
      <c r="K10" s="14"/>
      <c r="L10" s="24">
        <v>0</v>
      </c>
    </row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"/>
  <sheetViews>
    <sheetView rightToLeft="1" workbookViewId="0">
      <selection activeCell="F27" sqref="F27"/>
    </sheetView>
  </sheetViews>
  <sheetFormatPr defaultRowHeight="12.75" x14ac:dyDescent="0.2"/>
  <cols>
    <col min="1" max="1" width="3.85546875" bestFit="1" customWidth="1"/>
    <col min="2" max="2" width="47.7109375" customWidth="1"/>
    <col min="3" max="3" width="1.28515625" customWidth="1"/>
    <col min="4" max="4" width="8.28515625" bestFit="1" customWidth="1"/>
    <col min="5" max="5" width="1.28515625" customWidth="1"/>
    <col min="6" max="6" width="15.710937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1.75" customHeight="1" x14ac:dyDescent="0.2">
      <c r="A2" s="76" t="s">
        <v>93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4.45" customHeight="1" x14ac:dyDescent="0.2"/>
    <row r="5" spans="1:10" ht="24" x14ac:dyDescent="0.2">
      <c r="A5" s="1" t="s">
        <v>94</v>
      </c>
      <c r="B5" s="94" t="s">
        <v>95</v>
      </c>
      <c r="C5" s="94"/>
      <c r="D5" s="94"/>
      <c r="E5" s="94"/>
      <c r="F5" s="94"/>
      <c r="G5" s="94"/>
      <c r="H5" s="94"/>
      <c r="I5" s="94"/>
      <c r="J5" s="94"/>
    </row>
    <row r="6" spans="1:10" ht="14.45" customHeight="1" x14ac:dyDescent="0.2"/>
    <row r="7" spans="1:10" ht="14.45" customHeight="1" x14ac:dyDescent="0.2">
      <c r="A7" s="91" t="s">
        <v>96</v>
      </c>
      <c r="B7" s="91"/>
      <c r="C7" s="14"/>
      <c r="D7" s="2" t="s">
        <v>97</v>
      </c>
      <c r="E7" s="14"/>
      <c r="F7" s="2" t="s">
        <v>90</v>
      </c>
      <c r="G7" s="14"/>
      <c r="H7" s="2" t="s">
        <v>98</v>
      </c>
      <c r="I7" s="14"/>
      <c r="J7" s="2" t="s">
        <v>99</v>
      </c>
    </row>
    <row r="8" spans="1:10" ht="21.75" customHeight="1" x14ac:dyDescent="0.2">
      <c r="A8" s="95" t="s">
        <v>100</v>
      </c>
      <c r="B8" s="95"/>
      <c r="C8" s="14"/>
      <c r="D8" s="28" t="s">
        <v>101</v>
      </c>
      <c r="E8" s="14"/>
      <c r="F8" s="16">
        <f>'درآمد سرمایه گذاری در سهام'!U76</f>
        <v>-55657484093</v>
      </c>
      <c r="G8" s="14"/>
      <c r="H8" s="17">
        <f>F8/F13</f>
        <v>1.0206879404556437</v>
      </c>
      <c r="I8" s="14"/>
      <c r="J8" s="17">
        <v>4.88</v>
      </c>
    </row>
    <row r="9" spans="1:10" ht="21.75" customHeight="1" x14ac:dyDescent="0.2">
      <c r="A9" s="96" t="s">
        <v>102</v>
      </c>
      <c r="B9" s="96"/>
      <c r="C9" s="14"/>
      <c r="D9" s="29" t="s">
        <v>103</v>
      </c>
      <c r="E9" s="14"/>
      <c r="F9" s="18">
        <v>0</v>
      </c>
      <c r="G9" s="14"/>
      <c r="H9" s="19">
        <v>0</v>
      </c>
      <c r="I9" s="14"/>
      <c r="J9" s="19">
        <v>0</v>
      </c>
    </row>
    <row r="10" spans="1:10" ht="21.75" customHeight="1" x14ac:dyDescent="0.2">
      <c r="A10" s="96" t="s">
        <v>104</v>
      </c>
      <c r="B10" s="96"/>
      <c r="C10" s="14"/>
      <c r="D10" s="29" t="s">
        <v>105</v>
      </c>
      <c r="E10" s="14"/>
      <c r="F10" s="18">
        <v>-4939105</v>
      </c>
      <c r="G10" s="14"/>
      <c r="H10" s="19">
        <f>F10/F13</f>
        <v>9.0576945621913409E-5</v>
      </c>
      <c r="I10" s="14"/>
      <c r="J10" s="19">
        <v>0</v>
      </c>
    </row>
    <row r="11" spans="1:10" ht="21.75" customHeight="1" x14ac:dyDescent="0.2">
      <c r="A11" s="96" t="s">
        <v>106</v>
      </c>
      <c r="B11" s="96"/>
      <c r="C11" s="14"/>
      <c r="D11" s="29" t="s">
        <v>107</v>
      </c>
      <c r="E11" s="14"/>
      <c r="F11" s="18">
        <v>25847500</v>
      </c>
      <c r="G11" s="14"/>
      <c r="H11" s="19">
        <f>F11/F13</f>
        <v>-4.7401049420135976E-4</v>
      </c>
      <c r="I11" s="14"/>
      <c r="J11" s="19">
        <v>0</v>
      </c>
    </row>
    <row r="12" spans="1:10" ht="21.75" customHeight="1" x14ac:dyDescent="0.2">
      <c r="A12" s="97" t="s">
        <v>108</v>
      </c>
      <c r="B12" s="97"/>
      <c r="C12" s="14"/>
      <c r="D12" s="30" t="s">
        <v>109</v>
      </c>
      <c r="E12" s="14"/>
      <c r="F12" s="21">
        <v>1107192243</v>
      </c>
      <c r="G12" s="14"/>
      <c r="H12" s="22">
        <f>F12/F13</f>
        <v>-2.0304506907064205E-2</v>
      </c>
      <c r="I12" s="14"/>
      <c r="J12" s="22">
        <v>0.15</v>
      </c>
    </row>
    <row r="13" spans="1:10" ht="21.75" customHeight="1" x14ac:dyDescent="0.2">
      <c r="A13" s="93" t="s">
        <v>69</v>
      </c>
      <c r="B13" s="93"/>
      <c r="C13" s="14"/>
      <c r="D13" s="23"/>
      <c r="E13" s="14"/>
      <c r="F13" s="23">
        <f>SUM(F8:F12)</f>
        <v>-54529383455</v>
      </c>
      <c r="G13" s="14"/>
      <c r="H13" s="24">
        <f>SUM(H8:H12)</f>
        <v>1</v>
      </c>
      <c r="I13" s="14"/>
      <c r="J13" s="24">
        <v>5.03</v>
      </c>
    </row>
    <row r="16" spans="1:10" x14ac:dyDescent="0.2">
      <c r="F16" s="3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6"/>
  <sheetViews>
    <sheetView rightToLeft="1" topLeftCell="A49" zoomScale="85" zoomScaleNormal="85" zoomScaleSheetLayoutView="91" workbookViewId="0">
      <selection activeCell="N83" sqref="N83"/>
    </sheetView>
  </sheetViews>
  <sheetFormatPr defaultRowHeight="12.75" x14ac:dyDescent="0.2"/>
  <cols>
    <col min="1" max="1" width="6.140625" bestFit="1" customWidth="1"/>
    <col min="2" max="2" width="23.7109375" customWidth="1"/>
    <col min="3" max="3" width="1.28515625" customWidth="1"/>
    <col min="4" max="4" width="17.7109375" bestFit="1" customWidth="1"/>
    <col min="5" max="5" width="1.28515625" customWidth="1"/>
    <col min="6" max="6" width="21.140625" bestFit="1" customWidth="1"/>
    <col min="7" max="7" width="1.28515625" customWidth="1"/>
    <col min="8" max="8" width="13.85546875" bestFit="1" customWidth="1"/>
    <col min="9" max="9" width="1.28515625" customWidth="1"/>
    <col min="10" max="10" width="15.42578125" bestFit="1" customWidth="1"/>
    <col min="11" max="11" width="1.28515625" customWidth="1"/>
    <col min="12" max="12" width="17.28515625" bestFit="1" customWidth="1"/>
    <col min="13" max="13" width="1.28515625" customWidth="1"/>
    <col min="14" max="14" width="20.140625" bestFit="1" customWidth="1"/>
    <col min="15" max="16" width="1.28515625" customWidth="1"/>
    <col min="17" max="17" width="17.28515625" bestFit="1" customWidth="1"/>
    <col min="18" max="18" width="1.28515625" customWidth="1"/>
    <col min="19" max="19" width="16.5703125" bestFit="1" customWidth="1"/>
    <col min="20" max="20" width="1.28515625" customWidth="1"/>
    <col min="21" max="21" width="16.5703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3" ht="25.5" x14ac:dyDescent="0.2">
      <c r="A2" s="76" t="s">
        <v>93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3" ht="25.5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5" spans="1:23" ht="24" x14ac:dyDescent="0.2">
      <c r="A5" s="1" t="s">
        <v>110</v>
      </c>
      <c r="B5" s="94" t="s">
        <v>111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23" ht="21" x14ac:dyDescent="0.2">
      <c r="A6" s="14"/>
      <c r="B6" s="14"/>
      <c r="C6" s="14"/>
      <c r="D6" s="91" t="s">
        <v>112</v>
      </c>
      <c r="E6" s="91"/>
      <c r="F6" s="91"/>
      <c r="G6" s="91"/>
      <c r="H6" s="91"/>
      <c r="I6" s="91"/>
      <c r="J6" s="91"/>
      <c r="K6" s="91"/>
      <c r="L6" s="91"/>
      <c r="M6" s="14"/>
      <c r="N6" s="91" t="s">
        <v>113</v>
      </c>
      <c r="O6" s="91"/>
      <c r="P6" s="91"/>
      <c r="Q6" s="91"/>
      <c r="R6" s="91"/>
      <c r="S6" s="91"/>
      <c r="T6" s="91"/>
      <c r="U6" s="91"/>
      <c r="V6" s="91"/>
      <c r="W6" s="91"/>
    </row>
    <row r="7" spans="1:23" ht="21" x14ac:dyDescent="0.2">
      <c r="A7" s="14"/>
      <c r="B7" s="14"/>
      <c r="C7" s="14"/>
      <c r="D7" s="15"/>
      <c r="E7" s="15"/>
      <c r="F7" s="15"/>
      <c r="G7" s="15"/>
      <c r="H7" s="15"/>
      <c r="I7" s="15"/>
      <c r="J7" s="90" t="s">
        <v>69</v>
      </c>
      <c r="K7" s="90"/>
      <c r="L7" s="90"/>
      <c r="M7" s="14"/>
      <c r="N7" s="15"/>
      <c r="O7" s="15"/>
      <c r="P7" s="15"/>
      <c r="Q7" s="15"/>
      <c r="R7" s="15"/>
      <c r="S7" s="15"/>
      <c r="T7" s="15"/>
      <c r="U7" s="90" t="s">
        <v>69</v>
      </c>
      <c r="V7" s="90"/>
      <c r="W7" s="90"/>
    </row>
    <row r="8" spans="1:23" ht="21" x14ac:dyDescent="0.2">
      <c r="A8" s="91" t="s">
        <v>114</v>
      </c>
      <c r="B8" s="91"/>
      <c r="C8" s="14"/>
      <c r="D8" s="2" t="s">
        <v>115</v>
      </c>
      <c r="E8" s="14"/>
      <c r="F8" s="2" t="s">
        <v>116</v>
      </c>
      <c r="G8" s="14"/>
      <c r="H8" s="2" t="s">
        <v>117</v>
      </c>
      <c r="I8" s="14"/>
      <c r="J8" s="43" t="s">
        <v>90</v>
      </c>
      <c r="K8" s="15"/>
      <c r="L8" s="43" t="s">
        <v>98</v>
      </c>
      <c r="M8" s="14"/>
      <c r="N8" s="2" t="s">
        <v>115</v>
      </c>
      <c r="O8" s="14"/>
      <c r="P8" s="91" t="s">
        <v>116</v>
      </c>
      <c r="Q8" s="91"/>
      <c r="R8" s="14"/>
      <c r="S8" s="2" t="s">
        <v>117</v>
      </c>
      <c r="T8" s="14"/>
      <c r="U8" s="4" t="s">
        <v>90</v>
      </c>
      <c r="V8" s="15"/>
      <c r="W8" s="4" t="s">
        <v>98</v>
      </c>
    </row>
    <row r="9" spans="1:23" ht="18.75" x14ac:dyDescent="0.2">
      <c r="A9" s="95" t="s">
        <v>65</v>
      </c>
      <c r="B9" s="95"/>
      <c r="C9" s="14"/>
      <c r="D9" s="16">
        <v>0</v>
      </c>
      <c r="E9" s="14"/>
      <c r="F9" s="16">
        <v>392406277</v>
      </c>
      <c r="G9" s="14"/>
      <c r="H9" s="16">
        <v>-52540504</v>
      </c>
      <c r="I9" s="14"/>
      <c r="J9" s="42">
        <f>H9+F9+D9</f>
        <v>339865773</v>
      </c>
      <c r="K9" s="14"/>
      <c r="L9" s="44">
        <f>J9/درآمد!$F$13</f>
        <v>-6.2327088895195726E-3</v>
      </c>
      <c r="M9" s="14"/>
      <c r="N9" s="16">
        <v>513000000</v>
      </c>
      <c r="O9" s="14"/>
      <c r="P9" s="101">
        <v>-352633704</v>
      </c>
      <c r="Q9" s="101"/>
      <c r="R9" s="14"/>
      <c r="S9" s="16">
        <v>1021334260</v>
      </c>
      <c r="T9" s="14"/>
      <c r="U9" s="16">
        <v>1181700556</v>
      </c>
      <c r="V9" s="14"/>
      <c r="W9" s="17">
        <f>U9/درآمد!$F$13</f>
        <v>-2.167089523348802E-2</v>
      </c>
    </row>
    <row r="10" spans="1:23" ht="18.75" x14ac:dyDescent="0.2">
      <c r="A10" s="96" t="s">
        <v>68</v>
      </c>
      <c r="B10" s="96"/>
      <c r="C10" s="14"/>
      <c r="D10" s="18">
        <v>110262980</v>
      </c>
      <c r="E10" s="14"/>
      <c r="F10" s="18">
        <v>238621635</v>
      </c>
      <c r="G10" s="14"/>
      <c r="H10" s="18">
        <v>429628361</v>
      </c>
      <c r="I10" s="14"/>
      <c r="J10" s="42">
        <f t="shared" ref="J10:J63" si="0">H10+F10+D10</f>
        <v>778512976</v>
      </c>
      <c r="K10" s="14"/>
      <c r="L10" s="44">
        <f>J10/درآمد!$F$13</f>
        <v>-1.4276944404523893E-2</v>
      </c>
      <c r="M10" s="14"/>
      <c r="N10" s="18">
        <v>110262980</v>
      </c>
      <c r="O10" s="14"/>
      <c r="P10" s="99">
        <v>238621635</v>
      </c>
      <c r="Q10" s="99"/>
      <c r="R10" s="14"/>
      <c r="S10" s="18">
        <v>429628361</v>
      </c>
      <c r="T10" s="14"/>
      <c r="U10" s="18">
        <v>778512976</v>
      </c>
      <c r="V10" s="14"/>
      <c r="W10" s="17">
        <f>U10/درآمد!$F$13</f>
        <v>-1.4276944404523893E-2</v>
      </c>
    </row>
    <row r="11" spans="1:23" ht="18.75" x14ac:dyDescent="0.2">
      <c r="A11" s="96" t="s">
        <v>37</v>
      </c>
      <c r="B11" s="96"/>
      <c r="C11" s="14"/>
      <c r="D11" s="18">
        <v>0</v>
      </c>
      <c r="E11" s="14"/>
      <c r="F11" s="37">
        <v>-77634472</v>
      </c>
      <c r="G11" s="14"/>
      <c r="H11" s="18">
        <v>-206914027</v>
      </c>
      <c r="I11" s="14"/>
      <c r="J11" s="42">
        <f t="shared" si="0"/>
        <v>-284548499</v>
      </c>
      <c r="K11" s="14"/>
      <c r="L11" s="44">
        <f>J11/درآمد!$F$13</f>
        <v>5.2182599723472334E-3</v>
      </c>
      <c r="M11" s="14"/>
      <c r="N11" s="18">
        <v>1665145985</v>
      </c>
      <c r="O11" s="14"/>
      <c r="P11" s="99">
        <v>0</v>
      </c>
      <c r="Q11" s="99"/>
      <c r="R11" s="14"/>
      <c r="S11" s="18">
        <v>-206914027</v>
      </c>
      <c r="T11" s="14"/>
      <c r="U11" s="18">
        <v>1458231958</v>
      </c>
      <c r="V11" s="14"/>
      <c r="W11" s="17">
        <f>U11/درآمد!$F$13</f>
        <v>-2.6742131775676428E-2</v>
      </c>
    </row>
    <row r="12" spans="1:23" ht="18.75" x14ac:dyDescent="0.2">
      <c r="A12" s="96" t="s">
        <v>60</v>
      </c>
      <c r="B12" s="96"/>
      <c r="C12" s="14"/>
      <c r="D12" s="18">
        <v>4851068047</v>
      </c>
      <c r="E12" s="14"/>
      <c r="F12" s="18">
        <v>1290302938</v>
      </c>
      <c r="G12" s="14"/>
      <c r="H12" s="18">
        <v>0</v>
      </c>
      <c r="I12" s="14"/>
      <c r="J12" s="42">
        <f t="shared" si="0"/>
        <v>6141370985</v>
      </c>
      <c r="K12" s="14"/>
      <c r="L12" s="44">
        <f>J12/درآمد!$F$13</f>
        <v>-0.11262498484084502</v>
      </c>
      <c r="M12" s="14"/>
      <c r="N12" s="18">
        <v>4851068047</v>
      </c>
      <c r="O12" s="14"/>
      <c r="P12" s="99">
        <v>1030741777</v>
      </c>
      <c r="Q12" s="99"/>
      <c r="R12" s="14"/>
      <c r="S12" s="18">
        <v>329143383</v>
      </c>
      <c r="T12" s="14"/>
      <c r="U12" s="18">
        <v>6210953207</v>
      </c>
      <c r="V12" s="14"/>
      <c r="W12" s="17">
        <f>U12/درآمد!$F$13</f>
        <v>-0.113901034881965</v>
      </c>
    </row>
    <row r="13" spans="1:23" ht="18.75" x14ac:dyDescent="0.2">
      <c r="A13" s="96" t="s">
        <v>118</v>
      </c>
      <c r="B13" s="96"/>
      <c r="C13" s="14"/>
      <c r="D13" s="18">
        <v>0</v>
      </c>
      <c r="E13" s="14"/>
      <c r="F13" s="18">
        <v>0</v>
      </c>
      <c r="G13" s="14"/>
      <c r="H13" s="18">
        <v>0</v>
      </c>
      <c r="I13" s="14"/>
      <c r="J13" s="42">
        <f t="shared" si="0"/>
        <v>0</v>
      </c>
      <c r="K13" s="14"/>
      <c r="L13" s="44">
        <f>J13/درآمد!$F$13</f>
        <v>0</v>
      </c>
      <c r="M13" s="14"/>
      <c r="N13" s="18">
        <v>0</v>
      </c>
      <c r="O13" s="14"/>
      <c r="P13" s="99">
        <v>0</v>
      </c>
      <c r="Q13" s="99"/>
      <c r="R13" s="14"/>
      <c r="S13" s="18">
        <v>1268180999</v>
      </c>
      <c r="T13" s="14"/>
      <c r="U13" s="18">
        <v>1268180999</v>
      </c>
      <c r="V13" s="14"/>
      <c r="W13" s="17">
        <f>U13/درآمد!$F$13</f>
        <v>-2.3256837298491696E-2</v>
      </c>
    </row>
    <row r="14" spans="1:23" ht="18.75" x14ac:dyDescent="0.2">
      <c r="A14" s="96" t="s">
        <v>54</v>
      </c>
      <c r="B14" s="96"/>
      <c r="C14" s="14"/>
      <c r="D14" s="18">
        <v>0</v>
      </c>
      <c r="E14" s="14"/>
      <c r="F14" s="18">
        <v>1232788503</v>
      </c>
      <c r="G14" s="14"/>
      <c r="H14" s="18">
        <v>0</v>
      </c>
      <c r="I14" s="14"/>
      <c r="J14" s="42">
        <f t="shared" si="0"/>
        <v>1232788503</v>
      </c>
      <c r="K14" s="14"/>
      <c r="L14" s="44">
        <f>J14/درآمد!$F$13</f>
        <v>-2.2607783636823076E-2</v>
      </c>
      <c r="M14" s="14"/>
      <c r="N14" s="18">
        <v>3156790000</v>
      </c>
      <c r="O14" s="14"/>
      <c r="P14" s="99">
        <v>-12560994156</v>
      </c>
      <c r="Q14" s="99"/>
      <c r="R14" s="14"/>
      <c r="S14" s="18">
        <v>-1101102549</v>
      </c>
      <c r="T14" s="14"/>
      <c r="U14" s="18">
        <v>-10505306704</v>
      </c>
      <c r="V14" s="14"/>
      <c r="W14" s="17">
        <f>U14/درآمد!$F$13</f>
        <v>0.19265405251958206</v>
      </c>
    </row>
    <row r="15" spans="1:23" ht="18.75" x14ac:dyDescent="0.2">
      <c r="A15" s="96" t="s">
        <v>52</v>
      </c>
      <c r="B15" s="96"/>
      <c r="C15" s="14"/>
      <c r="D15" s="18">
        <v>94134008</v>
      </c>
      <c r="E15" s="14"/>
      <c r="F15" s="18">
        <v>-165608730</v>
      </c>
      <c r="G15" s="14"/>
      <c r="H15" s="18">
        <v>0</v>
      </c>
      <c r="I15" s="14"/>
      <c r="J15" s="42">
        <f t="shared" si="0"/>
        <v>-71474722</v>
      </c>
      <c r="K15" s="14"/>
      <c r="L15" s="44">
        <f>J15/درآمد!$F$13</f>
        <v>1.3107561001305659E-3</v>
      </c>
      <c r="M15" s="14"/>
      <c r="N15" s="18">
        <v>94134008</v>
      </c>
      <c r="O15" s="14"/>
      <c r="P15" s="99">
        <v>-755378592</v>
      </c>
      <c r="Q15" s="99"/>
      <c r="R15" s="14"/>
      <c r="S15" s="18">
        <v>-327322398</v>
      </c>
      <c r="T15" s="14"/>
      <c r="U15" s="18">
        <v>-988566982</v>
      </c>
      <c r="V15" s="14"/>
      <c r="W15" s="17">
        <f>U15/درآمد!$F$13</f>
        <v>1.8129069491787088E-2</v>
      </c>
    </row>
    <row r="16" spans="1:23" ht="18.75" x14ac:dyDescent="0.2">
      <c r="A16" s="96" t="s">
        <v>50</v>
      </c>
      <c r="B16" s="96"/>
      <c r="C16" s="14"/>
      <c r="D16" s="18">
        <v>0</v>
      </c>
      <c r="E16" s="14"/>
      <c r="F16" s="18">
        <v>1658940840</v>
      </c>
      <c r="G16" s="14"/>
      <c r="H16" s="18">
        <v>0</v>
      </c>
      <c r="I16" s="14"/>
      <c r="J16" s="42">
        <f t="shared" si="0"/>
        <v>1658940840</v>
      </c>
      <c r="K16" s="14"/>
      <c r="L16" s="44">
        <f>J16/درآمد!$F$13</f>
        <v>-3.0422879095433557E-2</v>
      </c>
      <c r="M16" s="14"/>
      <c r="N16" s="18">
        <v>0</v>
      </c>
      <c r="O16" s="14"/>
      <c r="P16" s="99">
        <v>-3341247104</v>
      </c>
      <c r="Q16" s="99"/>
      <c r="R16" s="14"/>
      <c r="S16" s="18">
        <v>-216830033</v>
      </c>
      <c r="T16" s="14"/>
      <c r="U16" s="18">
        <v>-3558077137</v>
      </c>
      <c r="V16" s="14"/>
      <c r="W16" s="17">
        <f>U16/درآمد!$F$13</f>
        <v>6.5250639408682823E-2</v>
      </c>
    </row>
    <row r="17" spans="1:23" ht="18.75" x14ac:dyDescent="0.2">
      <c r="A17" s="96" t="s">
        <v>119</v>
      </c>
      <c r="B17" s="96"/>
      <c r="C17" s="14"/>
      <c r="D17" s="18">
        <v>0</v>
      </c>
      <c r="E17" s="14"/>
      <c r="F17" s="18">
        <v>0</v>
      </c>
      <c r="G17" s="14"/>
      <c r="H17" s="18">
        <v>0</v>
      </c>
      <c r="I17" s="14"/>
      <c r="J17" s="42">
        <f t="shared" si="0"/>
        <v>0</v>
      </c>
      <c r="K17" s="14"/>
      <c r="L17" s="44">
        <f>J17/درآمد!$F$13</f>
        <v>0</v>
      </c>
      <c r="M17" s="14"/>
      <c r="N17" s="18">
        <v>0</v>
      </c>
      <c r="O17" s="14"/>
      <c r="P17" s="99">
        <v>0</v>
      </c>
      <c r="Q17" s="99"/>
      <c r="R17" s="14"/>
      <c r="S17" s="18">
        <v>1958979055</v>
      </c>
      <c r="T17" s="14"/>
      <c r="U17" s="18">
        <v>1958979055</v>
      </c>
      <c r="V17" s="14"/>
      <c r="W17" s="17">
        <f>U17/درآمد!$F$13</f>
        <v>-3.592520088947336E-2</v>
      </c>
    </row>
    <row r="18" spans="1:23" ht="18.75" x14ac:dyDescent="0.2">
      <c r="A18" s="96" t="s">
        <v>120</v>
      </c>
      <c r="B18" s="96"/>
      <c r="C18" s="14"/>
      <c r="D18" s="18">
        <v>0</v>
      </c>
      <c r="E18" s="14"/>
      <c r="F18" s="18">
        <v>0</v>
      </c>
      <c r="G18" s="14"/>
      <c r="H18" s="18">
        <v>0</v>
      </c>
      <c r="I18" s="14"/>
      <c r="J18" s="42">
        <f t="shared" si="0"/>
        <v>0</v>
      </c>
      <c r="K18" s="14"/>
      <c r="L18" s="44">
        <f>J18/درآمد!$F$13</f>
        <v>0</v>
      </c>
      <c r="M18" s="14"/>
      <c r="N18" s="18">
        <v>0</v>
      </c>
      <c r="O18" s="14"/>
      <c r="P18" s="99">
        <v>0</v>
      </c>
      <c r="Q18" s="99"/>
      <c r="R18" s="14"/>
      <c r="S18" s="18">
        <v>-167286225</v>
      </c>
      <c r="T18" s="14"/>
      <c r="U18" s="18">
        <v>-167286225</v>
      </c>
      <c r="V18" s="14"/>
      <c r="W18" s="17">
        <f>U18/درآمد!$F$13</f>
        <v>3.0678180166488003E-3</v>
      </c>
    </row>
    <row r="19" spans="1:23" ht="18.75" x14ac:dyDescent="0.2">
      <c r="A19" s="96" t="s">
        <v>21</v>
      </c>
      <c r="B19" s="96"/>
      <c r="C19" s="14"/>
      <c r="D19" s="18">
        <v>0</v>
      </c>
      <c r="E19" s="14"/>
      <c r="F19" s="18">
        <v>-1396151973</v>
      </c>
      <c r="G19" s="14"/>
      <c r="H19" s="18">
        <v>0</v>
      </c>
      <c r="I19" s="14"/>
      <c r="J19" s="42">
        <f t="shared" si="0"/>
        <v>-1396151973</v>
      </c>
      <c r="K19" s="14"/>
      <c r="L19" s="44">
        <f>J19/درآمد!$F$13</f>
        <v>2.5603663282790734E-2</v>
      </c>
      <c r="M19" s="14"/>
      <c r="N19" s="18">
        <v>5503442963</v>
      </c>
      <c r="O19" s="14"/>
      <c r="P19" s="99">
        <v>-14143626513</v>
      </c>
      <c r="Q19" s="99"/>
      <c r="R19" s="14"/>
      <c r="S19" s="18">
        <v>-30236613</v>
      </c>
      <c r="T19" s="14"/>
      <c r="U19" s="18">
        <v>-8670420163</v>
      </c>
      <c r="V19" s="14"/>
      <c r="W19" s="17">
        <f>U19/درآمد!$F$13</f>
        <v>0.1590045515580642</v>
      </c>
    </row>
    <row r="20" spans="1:23" ht="18.75" x14ac:dyDescent="0.2">
      <c r="A20" s="96" t="s">
        <v>121</v>
      </c>
      <c r="B20" s="96"/>
      <c r="C20" s="14"/>
      <c r="D20" s="18">
        <v>0</v>
      </c>
      <c r="E20" s="14"/>
      <c r="F20" s="18">
        <v>0</v>
      </c>
      <c r="G20" s="14"/>
      <c r="H20" s="18">
        <v>0</v>
      </c>
      <c r="I20" s="14"/>
      <c r="J20" s="42">
        <f t="shared" si="0"/>
        <v>0</v>
      </c>
      <c r="K20" s="14"/>
      <c r="L20" s="44">
        <f>J20/درآمد!$F$13</f>
        <v>0</v>
      </c>
      <c r="M20" s="14"/>
      <c r="N20" s="18">
        <v>0</v>
      </c>
      <c r="O20" s="14"/>
      <c r="P20" s="99">
        <v>0</v>
      </c>
      <c r="Q20" s="99"/>
      <c r="R20" s="14"/>
      <c r="S20" s="18">
        <v>5534825</v>
      </c>
      <c r="T20" s="14"/>
      <c r="U20" s="18">
        <v>5534825</v>
      </c>
      <c r="V20" s="14"/>
      <c r="W20" s="17">
        <f>U20/درآمد!$F$13</f>
        <v>-1.01501697787718E-4</v>
      </c>
    </row>
    <row r="21" spans="1:23" ht="18.75" x14ac:dyDescent="0.2">
      <c r="A21" s="96" t="s">
        <v>122</v>
      </c>
      <c r="B21" s="96"/>
      <c r="C21" s="14"/>
      <c r="D21" s="18">
        <v>0</v>
      </c>
      <c r="E21" s="14"/>
      <c r="F21" s="18">
        <v>0</v>
      </c>
      <c r="G21" s="14"/>
      <c r="H21" s="18">
        <v>0</v>
      </c>
      <c r="I21" s="14"/>
      <c r="J21" s="42">
        <f t="shared" si="0"/>
        <v>0</v>
      </c>
      <c r="K21" s="14"/>
      <c r="L21" s="44">
        <f>J21/درآمد!$F$13</f>
        <v>0</v>
      </c>
      <c r="M21" s="14"/>
      <c r="N21" s="18">
        <v>0</v>
      </c>
      <c r="O21" s="14"/>
      <c r="P21" s="99">
        <v>0</v>
      </c>
      <c r="Q21" s="99"/>
      <c r="R21" s="14"/>
      <c r="S21" s="18">
        <v>1643064</v>
      </c>
      <c r="T21" s="14"/>
      <c r="U21" s="18">
        <v>1643064</v>
      </c>
      <c r="V21" s="14"/>
      <c r="W21" s="17">
        <f>U21/درآمد!$F$13</f>
        <v>-3.0131717908674453E-5</v>
      </c>
    </row>
    <row r="22" spans="1:23" ht="18.75" x14ac:dyDescent="0.2">
      <c r="A22" s="96" t="s">
        <v>57</v>
      </c>
      <c r="B22" s="96"/>
      <c r="C22" s="14"/>
      <c r="D22" s="18">
        <v>510885482</v>
      </c>
      <c r="E22" s="14"/>
      <c r="F22" s="18">
        <v>770495249</v>
      </c>
      <c r="G22" s="14"/>
      <c r="H22" s="18">
        <v>0</v>
      </c>
      <c r="I22" s="14"/>
      <c r="J22" s="42">
        <f t="shared" si="0"/>
        <v>1281380731</v>
      </c>
      <c r="K22" s="14"/>
      <c r="L22" s="44">
        <f>J22/درآمد!$F$13</f>
        <v>-2.3498903706796002E-2</v>
      </c>
      <c r="M22" s="14"/>
      <c r="N22" s="18">
        <v>510885482</v>
      </c>
      <c r="O22" s="14"/>
      <c r="P22" s="99">
        <v>65001266</v>
      </c>
      <c r="Q22" s="99"/>
      <c r="R22" s="14"/>
      <c r="S22" s="18">
        <v>364847114</v>
      </c>
      <c r="T22" s="14"/>
      <c r="U22" s="18">
        <v>940733862</v>
      </c>
      <c r="V22" s="14"/>
      <c r="W22" s="17">
        <f>U22/درآمد!$F$13</f>
        <v>-1.7251870503475143E-2</v>
      </c>
    </row>
    <row r="23" spans="1:23" ht="18.75" x14ac:dyDescent="0.2">
      <c r="A23" s="96" t="s">
        <v>34</v>
      </c>
      <c r="B23" s="96"/>
      <c r="C23" s="14"/>
      <c r="D23" s="18">
        <v>3967843950</v>
      </c>
      <c r="E23" s="14"/>
      <c r="F23" s="18">
        <v>4570304370</v>
      </c>
      <c r="G23" s="14"/>
      <c r="H23" s="18">
        <v>0</v>
      </c>
      <c r="I23" s="14"/>
      <c r="J23" s="42">
        <f t="shared" si="0"/>
        <v>8538148320</v>
      </c>
      <c r="K23" s="14"/>
      <c r="L23" s="44">
        <f>J23/درآمد!$F$13</f>
        <v>-0.15657885307003422</v>
      </c>
      <c r="M23" s="14"/>
      <c r="N23" s="18">
        <v>3967843950</v>
      </c>
      <c r="O23" s="14"/>
      <c r="P23" s="99">
        <v>5634621826</v>
      </c>
      <c r="Q23" s="99"/>
      <c r="R23" s="14"/>
      <c r="S23" s="18">
        <v>0</v>
      </c>
      <c r="T23" s="14"/>
      <c r="U23" s="18">
        <v>9602465776</v>
      </c>
      <c r="V23" s="14"/>
      <c r="W23" s="17">
        <f>U23/درآمد!$F$13</f>
        <v>-0.17609709055163569</v>
      </c>
    </row>
    <row r="24" spans="1:23" ht="18.75" x14ac:dyDescent="0.2">
      <c r="A24" s="96" t="s">
        <v>59</v>
      </c>
      <c r="B24" s="96"/>
      <c r="C24" s="14"/>
      <c r="D24" s="18">
        <v>0</v>
      </c>
      <c r="E24" s="14"/>
      <c r="F24" s="18">
        <v>1490207969</v>
      </c>
      <c r="G24" s="14"/>
      <c r="H24" s="18">
        <v>0</v>
      </c>
      <c r="I24" s="14"/>
      <c r="J24" s="42">
        <f t="shared" si="0"/>
        <v>1490207969</v>
      </c>
      <c r="K24" s="14"/>
      <c r="L24" s="44">
        <f>J24/درآمد!$F$13</f>
        <v>-2.7328531418841073E-2</v>
      </c>
      <c r="M24" s="14"/>
      <c r="N24" s="18">
        <v>336658795</v>
      </c>
      <c r="O24" s="14"/>
      <c r="P24" s="99">
        <v>20711866</v>
      </c>
      <c r="Q24" s="99"/>
      <c r="R24" s="14"/>
      <c r="S24" s="18">
        <v>0</v>
      </c>
      <c r="T24" s="14"/>
      <c r="U24" s="18">
        <v>357370661</v>
      </c>
      <c r="V24" s="14"/>
      <c r="W24" s="17">
        <f>U24/درآمد!$F$13</f>
        <v>-6.5537264197186038E-3</v>
      </c>
    </row>
    <row r="25" spans="1:23" ht="18.75" x14ac:dyDescent="0.2">
      <c r="A25" s="96" t="s">
        <v>48</v>
      </c>
      <c r="B25" s="96"/>
      <c r="C25" s="14"/>
      <c r="D25" s="18">
        <v>0</v>
      </c>
      <c r="E25" s="14"/>
      <c r="F25" s="18">
        <v>14765371</v>
      </c>
      <c r="G25" s="14"/>
      <c r="H25" s="18">
        <v>0</v>
      </c>
      <c r="I25" s="14"/>
      <c r="J25" s="42">
        <f t="shared" si="0"/>
        <v>14765371</v>
      </c>
      <c r="K25" s="14"/>
      <c r="L25" s="44">
        <f>J25/درآمد!$F$13</f>
        <v>-2.7077824953192475E-4</v>
      </c>
      <c r="M25" s="14"/>
      <c r="N25" s="18">
        <v>41590500</v>
      </c>
      <c r="O25" s="14"/>
      <c r="P25" s="99">
        <v>-31163615</v>
      </c>
      <c r="Q25" s="99"/>
      <c r="R25" s="14"/>
      <c r="S25" s="18">
        <v>0</v>
      </c>
      <c r="T25" s="14"/>
      <c r="U25" s="18">
        <v>10426885</v>
      </c>
      <c r="V25" s="14"/>
      <c r="W25" s="17">
        <f>U25/درآمد!$F$13</f>
        <v>-1.9121589754640661E-4</v>
      </c>
    </row>
    <row r="26" spans="1:23" ht="18.75" x14ac:dyDescent="0.2">
      <c r="A26" s="96" t="s">
        <v>24</v>
      </c>
      <c r="B26" s="96"/>
      <c r="C26" s="14"/>
      <c r="D26" s="18">
        <v>278609172</v>
      </c>
      <c r="E26" s="14"/>
      <c r="F26" s="18">
        <v>483307110</v>
      </c>
      <c r="G26" s="14"/>
      <c r="H26" s="18">
        <v>0</v>
      </c>
      <c r="I26" s="14"/>
      <c r="J26" s="42">
        <f t="shared" si="0"/>
        <v>761916282</v>
      </c>
      <c r="K26" s="14"/>
      <c r="L26" s="44">
        <f>J26/درآمد!$F$13</f>
        <v>-1.3972582004870204E-2</v>
      </c>
      <c r="M26" s="14"/>
      <c r="N26" s="18">
        <v>278609172</v>
      </c>
      <c r="O26" s="14"/>
      <c r="P26" s="99">
        <v>67595400</v>
      </c>
      <c r="Q26" s="99"/>
      <c r="R26" s="14"/>
      <c r="S26" s="18">
        <v>0</v>
      </c>
      <c r="T26" s="14"/>
      <c r="U26" s="18">
        <v>346204572</v>
      </c>
      <c r="V26" s="14"/>
      <c r="W26" s="17">
        <f>U26/درآمد!$F$13</f>
        <v>-6.3489544547244503E-3</v>
      </c>
    </row>
    <row r="27" spans="1:23" ht="18.75" x14ac:dyDescent="0.2">
      <c r="A27" s="96" t="s">
        <v>49</v>
      </c>
      <c r="B27" s="96"/>
      <c r="C27" s="14"/>
      <c r="D27" s="18">
        <v>2013657220</v>
      </c>
      <c r="E27" s="14"/>
      <c r="F27" s="18">
        <v>-542751300</v>
      </c>
      <c r="G27" s="14"/>
      <c r="H27" s="18">
        <v>0</v>
      </c>
      <c r="I27" s="14"/>
      <c r="J27" s="42">
        <f t="shared" si="0"/>
        <v>1470905920</v>
      </c>
      <c r="K27" s="14"/>
      <c r="L27" s="44">
        <f>J27/درآمد!$F$13</f>
        <v>-2.6974556226439916E-2</v>
      </c>
      <c r="M27" s="14"/>
      <c r="N27" s="18">
        <v>2013657220</v>
      </c>
      <c r="O27" s="14"/>
      <c r="P27" s="99">
        <v>-521876250</v>
      </c>
      <c r="Q27" s="99"/>
      <c r="R27" s="14"/>
      <c r="S27" s="18">
        <v>0</v>
      </c>
      <c r="T27" s="14"/>
      <c r="U27" s="18">
        <v>1491780970</v>
      </c>
      <c r="V27" s="14"/>
      <c r="W27" s="17">
        <f>U27/درآمد!$F$13</f>
        <v>-2.7357378269847521E-2</v>
      </c>
    </row>
    <row r="28" spans="1:23" ht="18.75" x14ac:dyDescent="0.2">
      <c r="A28" s="96" t="s">
        <v>40</v>
      </c>
      <c r="B28" s="96"/>
      <c r="C28" s="14"/>
      <c r="D28" s="18">
        <v>0</v>
      </c>
      <c r="E28" s="14"/>
      <c r="F28" s="18">
        <v>507959550</v>
      </c>
      <c r="G28" s="14"/>
      <c r="H28" s="18">
        <v>0</v>
      </c>
      <c r="I28" s="14"/>
      <c r="J28" s="42">
        <f t="shared" si="0"/>
        <v>507959550</v>
      </c>
      <c r="K28" s="14"/>
      <c r="L28" s="44">
        <f>J28/درآمد!$F$13</f>
        <v>-9.3153363895850782E-3</v>
      </c>
      <c r="M28" s="14"/>
      <c r="N28" s="18">
        <v>559956168</v>
      </c>
      <c r="O28" s="14"/>
      <c r="P28" s="99">
        <v>-1206008995</v>
      </c>
      <c r="Q28" s="99"/>
      <c r="R28" s="14"/>
      <c r="S28" s="18">
        <v>0</v>
      </c>
      <c r="T28" s="14"/>
      <c r="U28" s="18">
        <v>-646052827</v>
      </c>
      <c r="V28" s="14"/>
      <c r="W28" s="17">
        <f>U28/درآمد!$F$13</f>
        <v>1.1847792622360211E-2</v>
      </c>
    </row>
    <row r="29" spans="1:23" ht="18.75" x14ac:dyDescent="0.2">
      <c r="A29" s="96" t="s">
        <v>66</v>
      </c>
      <c r="B29" s="96"/>
      <c r="C29" s="14"/>
      <c r="D29" s="18">
        <v>245452210</v>
      </c>
      <c r="E29" s="14"/>
      <c r="F29" s="18">
        <v>68472550</v>
      </c>
      <c r="G29" s="14"/>
      <c r="H29" s="18">
        <v>0</v>
      </c>
      <c r="I29" s="14"/>
      <c r="J29" s="42">
        <f t="shared" si="0"/>
        <v>313924760</v>
      </c>
      <c r="K29" s="14"/>
      <c r="L29" s="44">
        <f>J29/درآمد!$F$13</f>
        <v>-5.7569834850427796E-3</v>
      </c>
      <c r="M29" s="14"/>
      <c r="N29" s="18">
        <v>245452210</v>
      </c>
      <c r="O29" s="14"/>
      <c r="P29" s="99">
        <v>-1143189011</v>
      </c>
      <c r="Q29" s="99"/>
      <c r="R29" s="14"/>
      <c r="S29" s="18">
        <v>0</v>
      </c>
      <c r="T29" s="14"/>
      <c r="U29" s="18">
        <v>-897736801</v>
      </c>
      <c r="V29" s="14"/>
      <c r="W29" s="17">
        <f>U29/درآمد!$F$13</f>
        <v>1.6463358727333698E-2</v>
      </c>
    </row>
    <row r="30" spans="1:23" ht="18.75" x14ac:dyDescent="0.2">
      <c r="A30" s="96" t="s">
        <v>27</v>
      </c>
      <c r="B30" s="96"/>
      <c r="C30" s="14"/>
      <c r="D30" s="18">
        <v>5692791823</v>
      </c>
      <c r="E30" s="14"/>
      <c r="F30" s="18">
        <v>-6327042044</v>
      </c>
      <c r="G30" s="14"/>
      <c r="H30" s="18">
        <v>0</v>
      </c>
      <c r="I30" s="14"/>
      <c r="J30" s="42">
        <f t="shared" si="0"/>
        <v>-634250221</v>
      </c>
      <c r="K30" s="14"/>
      <c r="L30" s="44">
        <f>J30/درآمد!$F$13</f>
        <v>1.1631347739763291E-2</v>
      </c>
      <c r="M30" s="14"/>
      <c r="N30" s="18">
        <v>5692791823</v>
      </c>
      <c r="O30" s="14"/>
      <c r="P30" s="99">
        <v>-7670145387</v>
      </c>
      <c r="Q30" s="99"/>
      <c r="R30" s="14"/>
      <c r="S30" s="18">
        <v>0</v>
      </c>
      <c r="T30" s="14"/>
      <c r="U30" s="18">
        <v>-1977353562</v>
      </c>
      <c r="V30" s="14"/>
      <c r="W30" s="17">
        <f>U30/درآمد!$F$13</f>
        <v>3.626216613345349E-2</v>
      </c>
    </row>
    <row r="31" spans="1:23" ht="18.75" x14ac:dyDescent="0.2">
      <c r="A31" s="96" t="s">
        <v>26</v>
      </c>
      <c r="B31" s="96"/>
      <c r="C31" s="14"/>
      <c r="D31" s="18">
        <v>0</v>
      </c>
      <c r="E31" s="14"/>
      <c r="F31" s="18">
        <v>30914955</v>
      </c>
      <c r="G31" s="14"/>
      <c r="H31" s="18">
        <v>0</v>
      </c>
      <c r="I31" s="14"/>
      <c r="J31" s="42">
        <f t="shared" si="0"/>
        <v>30914955</v>
      </c>
      <c r="K31" s="14"/>
      <c r="L31" s="44">
        <f>J31/درآمد!$F$13</f>
        <v>-5.6694121666554982E-4</v>
      </c>
      <c r="M31" s="14"/>
      <c r="N31" s="18">
        <v>13456221</v>
      </c>
      <c r="O31" s="14"/>
      <c r="P31" s="99">
        <v>9928136</v>
      </c>
      <c r="Q31" s="99"/>
      <c r="R31" s="14"/>
      <c r="S31" s="18">
        <v>0</v>
      </c>
      <c r="T31" s="14"/>
      <c r="U31" s="18">
        <v>23384357</v>
      </c>
      <c r="V31" s="14"/>
      <c r="W31" s="17">
        <f>U31/درآمد!$F$13</f>
        <v>-4.288395635226241E-4</v>
      </c>
    </row>
    <row r="32" spans="1:23" ht="18.75" x14ac:dyDescent="0.2">
      <c r="A32" s="96" t="s">
        <v>51</v>
      </c>
      <c r="B32" s="96"/>
      <c r="C32" s="14"/>
      <c r="D32" s="18">
        <v>0</v>
      </c>
      <c r="E32" s="14"/>
      <c r="F32" s="18">
        <v>2915444116</v>
      </c>
      <c r="G32" s="14"/>
      <c r="H32" s="18">
        <v>0</v>
      </c>
      <c r="I32" s="14"/>
      <c r="J32" s="42">
        <f t="shared" si="0"/>
        <v>2915444116</v>
      </c>
      <c r="K32" s="14"/>
      <c r="L32" s="44">
        <f>J32/درآمد!$F$13</f>
        <v>-5.3465561707770823E-2</v>
      </c>
      <c r="M32" s="14"/>
      <c r="N32" s="18">
        <v>1647363200</v>
      </c>
      <c r="O32" s="14"/>
      <c r="P32" s="99">
        <v>1997240051</v>
      </c>
      <c r="Q32" s="99"/>
      <c r="R32" s="14"/>
      <c r="S32" s="18">
        <v>0</v>
      </c>
      <c r="T32" s="14"/>
      <c r="U32" s="18">
        <v>3644603251</v>
      </c>
      <c r="V32" s="14"/>
      <c r="W32" s="17">
        <f>U32/درآمد!$F$13</f>
        <v>-6.6837419022125644E-2</v>
      </c>
    </row>
    <row r="33" spans="1:23" ht="18.75" x14ac:dyDescent="0.2">
      <c r="A33" s="96" t="s">
        <v>47</v>
      </c>
      <c r="B33" s="96"/>
      <c r="C33" s="14"/>
      <c r="D33" s="18">
        <v>236234231</v>
      </c>
      <c r="E33" s="14"/>
      <c r="F33" s="18">
        <v>-1073349158</v>
      </c>
      <c r="G33" s="14"/>
      <c r="H33" s="18">
        <v>0</v>
      </c>
      <c r="I33" s="14"/>
      <c r="J33" s="42">
        <f t="shared" si="0"/>
        <v>-837114927</v>
      </c>
      <c r="K33" s="14"/>
      <c r="L33" s="44">
        <f>J33/درآمد!$F$13</f>
        <v>1.5351630148006778E-2</v>
      </c>
      <c r="M33" s="14"/>
      <c r="N33" s="18">
        <v>236234231</v>
      </c>
      <c r="O33" s="14"/>
      <c r="P33" s="99">
        <v>-10953665768</v>
      </c>
      <c r="Q33" s="99"/>
      <c r="R33" s="14"/>
      <c r="S33" s="18">
        <v>0</v>
      </c>
      <c r="T33" s="14"/>
      <c r="U33" s="18">
        <v>-10717431532</v>
      </c>
      <c r="V33" s="14"/>
      <c r="W33" s="17">
        <f>U33/درآمد!$F$13</f>
        <v>0.19654415386604338</v>
      </c>
    </row>
    <row r="34" spans="1:23" ht="18.75" x14ac:dyDescent="0.2">
      <c r="A34" s="96" t="s">
        <v>23</v>
      </c>
      <c r="B34" s="96"/>
      <c r="C34" s="14"/>
      <c r="D34" s="18">
        <v>0</v>
      </c>
      <c r="E34" s="14"/>
      <c r="F34" s="18">
        <v>-983687085</v>
      </c>
      <c r="G34" s="14"/>
      <c r="H34" s="18">
        <v>0</v>
      </c>
      <c r="I34" s="14"/>
      <c r="J34" s="42">
        <f t="shared" si="0"/>
        <v>-983687085</v>
      </c>
      <c r="K34" s="14"/>
      <c r="L34" s="44">
        <f>J34/درآمد!$F$13</f>
        <v>1.8039578346081633E-2</v>
      </c>
      <c r="M34" s="14"/>
      <c r="N34" s="18">
        <v>1979150114</v>
      </c>
      <c r="O34" s="14"/>
      <c r="P34" s="99">
        <v>-5663787854</v>
      </c>
      <c r="Q34" s="99"/>
      <c r="R34" s="14"/>
      <c r="S34" s="18">
        <v>0</v>
      </c>
      <c r="T34" s="14"/>
      <c r="U34" s="18">
        <v>-3684637740</v>
      </c>
      <c r="V34" s="14"/>
      <c r="W34" s="17">
        <f>U34/درآمد!$F$13</f>
        <v>6.7571600970708245E-2</v>
      </c>
    </row>
    <row r="35" spans="1:23" ht="18.75" x14ac:dyDescent="0.2">
      <c r="A35" s="96" t="s">
        <v>22</v>
      </c>
      <c r="B35" s="96"/>
      <c r="C35" s="14"/>
      <c r="D35" s="18">
        <v>0</v>
      </c>
      <c r="E35" s="14"/>
      <c r="F35" s="18">
        <v>-1430979453</v>
      </c>
      <c r="G35" s="14"/>
      <c r="H35" s="18">
        <v>0</v>
      </c>
      <c r="I35" s="14"/>
      <c r="J35" s="42">
        <f t="shared" si="0"/>
        <v>-1430979453</v>
      </c>
      <c r="K35" s="14"/>
      <c r="L35" s="44">
        <f>J35/درآمد!$F$13</f>
        <v>2.6242355264862034E-2</v>
      </c>
      <c r="M35" s="14"/>
      <c r="N35" s="18">
        <v>339659865</v>
      </c>
      <c r="O35" s="14"/>
      <c r="P35" s="99">
        <v>-5326423517</v>
      </c>
      <c r="Q35" s="99"/>
      <c r="R35" s="14"/>
      <c r="S35" s="18">
        <v>0</v>
      </c>
      <c r="T35" s="14"/>
      <c r="U35" s="18">
        <v>-4986763652</v>
      </c>
      <c r="V35" s="14"/>
      <c r="W35" s="17">
        <f>U35/درآمد!$F$13</f>
        <v>9.1450945087528684E-2</v>
      </c>
    </row>
    <row r="36" spans="1:23" ht="18.75" x14ac:dyDescent="0.2">
      <c r="A36" s="96" t="s">
        <v>25</v>
      </c>
      <c r="B36" s="96"/>
      <c r="C36" s="14"/>
      <c r="D36" s="18">
        <v>162272738</v>
      </c>
      <c r="E36" s="14"/>
      <c r="F36" s="18">
        <v>221892438</v>
      </c>
      <c r="G36" s="14"/>
      <c r="H36" s="18">
        <v>0</v>
      </c>
      <c r="I36" s="14"/>
      <c r="J36" s="42">
        <f t="shared" si="0"/>
        <v>384165176</v>
      </c>
      <c r="K36" s="14"/>
      <c r="L36" s="44">
        <f>J36/درآمد!$F$13</f>
        <v>-7.0451039725587519E-3</v>
      </c>
      <c r="M36" s="14"/>
      <c r="N36" s="18">
        <v>162272738</v>
      </c>
      <c r="O36" s="14"/>
      <c r="P36" s="99">
        <v>-1562305946</v>
      </c>
      <c r="Q36" s="99"/>
      <c r="R36" s="14"/>
      <c r="S36" s="18">
        <v>0</v>
      </c>
      <c r="T36" s="14"/>
      <c r="U36" s="18">
        <v>-1400033207</v>
      </c>
      <c r="V36" s="14"/>
      <c r="W36" s="17">
        <f>U36/درآمد!$F$13</f>
        <v>2.5674840210789616E-2</v>
      </c>
    </row>
    <row r="37" spans="1:23" ht="18.75" x14ac:dyDescent="0.2">
      <c r="A37" s="96" t="s">
        <v>28</v>
      </c>
      <c r="B37" s="96"/>
      <c r="C37" s="14"/>
      <c r="D37" s="18">
        <v>2397295557</v>
      </c>
      <c r="E37" s="14"/>
      <c r="F37" s="18">
        <v>-2095457400</v>
      </c>
      <c r="G37" s="14"/>
      <c r="H37" s="18">
        <v>0</v>
      </c>
      <c r="I37" s="14"/>
      <c r="J37" s="42">
        <f t="shared" si="0"/>
        <v>301838157</v>
      </c>
      <c r="K37" s="14"/>
      <c r="L37" s="44">
        <f>J37/درآمد!$F$13</f>
        <v>-5.5353304562684056E-3</v>
      </c>
      <c r="M37" s="14"/>
      <c r="N37" s="18">
        <v>2397295557</v>
      </c>
      <c r="O37" s="14"/>
      <c r="P37" s="99">
        <v>-3176983800</v>
      </c>
      <c r="Q37" s="99"/>
      <c r="R37" s="14"/>
      <c r="S37" s="18">
        <v>0</v>
      </c>
      <c r="T37" s="14"/>
      <c r="U37" s="18">
        <v>-779688243</v>
      </c>
      <c r="V37" s="14"/>
      <c r="W37" s="17">
        <f>U37/درآمد!$F$13</f>
        <v>1.4298497316468513E-2</v>
      </c>
    </row>
    <row r="38" spans="1:23" ht="18.75" x14ac:dyDescent="0.2">
      <c r="A38" s="96" t="s">
        <v>53</v>
      </c>
      <c r="B38" s="96"/>
      <c r="C38" s="14"/>
      <c r="D38" s="18">
        <v>66813519</v>
      </c>
      <c r="E38" s="14"/>
      <c r="F38" s="18">
        <v>141612615</v>
      </c>
      <c r="G38" s="14"/>
      <c r="H38" s="18">
        <v>0</v>
      </c>
      <c r="I38" s="14"/>
      <c r="J38" s="42">
        <f t="shared" si="0"/>
        <v>208426134</v>
      </c>
      <c r="K38" s="14"/>
      <c r="L38" s="44">
        <f>J38/درآمد!$F$13</f>
        <v>-3.8222719714409064E-3</v>
      </c>
      <c r="M38" s="14"/>
      <c r="N38" s="18">
        <v>66813519</v>
      </c>
      <c r="O38" s="14"/>
      <c r="P38" s="99">
        <v>-506649926</v>
      </c>
      <c r="Q38" s="99"/>
      <c r="R38" s="14"/>
      <c r="S38" s="18">
        <v>0</v>
      </c>
      <c r="T38" s="14"/>
      <c r="U38" s="18">
        <v>-439836407</v>
      </c>
      <c r="V38" s="14"/>
      <c r="W38" s="17">
        <f>U38/درآمد!$F$13</f>
        <v>8.0660440139208971E-3</v>
      </c>
    </row>
    <row r="39" spans="1:23" ht="18.75" x14ac:dyDescent="0.2">
      <c r="A39" s="96" t="s">
        <v>36</v>
      </c>
      <c r="B39" s="96"/>
      <c r="C39" s="14"/>
      <c r="D39" s="18">
        <v>151947529</v>
      </c>
      <c r="E39" s="14"/>
      <c r="F39" s="18">
        <v>424025149</v>
      </c>
      <c r="G39" s="14"/>
      <c r="H39" s="18">
        <v>0</v>
      </c>
      <c r="I39" s="14"/>
      <c r="J39" s="42">
        <f t="shared" si="0"/>
        <v>575972678</v>
      </c>
      <c r="K39" s="14"/>
      <c r="L39" s="44">
        <f>J39/درآمد!$F$13</f>
        <v>-1.0562611229142496E-2</v>
      </c>
      <c r="M39" s="14"/>
      <c r="N39" s="18">
        <v>151947529</v>
      </c>
      <c r="O39" s="14"/>
      <c r="P39" s="99">
        <v>-1964726803</v>
      </c>
      <c r="Q39" s="99"/>
      <c r="R39" s="14"/>
      <c r="S39" s="18">
        <v>0</v>
      </c>
      <c r="T39" s="14"/>
      <c r="U39" s="18">
        <v>-1812779273</v>
      </c>
      <c r="V39" s="14"/>
      <c r="W39" s="17">
        <f>U39/درآمد!$F$13</f>
        <v>3.3244081596777705E-2</v>
      </c>
    </row>
    <row r="40" spans="1:23" ht="18.75" x14ac:dyDescent="0.2">
      <c r="A40" s="96" t="s">
        <v>38</v>
      </c>
      <c r="B40" s="96"/>
      <c r="C40" s="14"/>
      <c r="D40" s="18">
        <v>0</v>
      </c>
      <c r="E40" s="14"/>
      <c r="F40" s="18">
        <v>0</v>
      </c>
      <c r="G40" s="14"/>
      <c r="H40" s="18">
        <v>0</v>
      </c>
      <c r="I40" s="14"/>
      <c r="J40" s="42">
        <f t="shared" si="0"/>
        <v>0</v>
      </c>
      <c r="K40" s="14"/>
      <c r="L40" s="44">
        <f>J40/درآمد!$F$13</f>
        <v>0</v>
      </c>
      <c r="M40" s="14"/>
      <c r="N40" s="18">
        <v>3086915000</v>
      </c>
      <c r="O40" s="14"/>
      <c r="P40" s="99">
        <v>0</v>
      </c>
      <c r="Q40" s="99"/>
      <c r="R40" s="14"/>
      <c r="S40" s="18">
        <v>0</v>
      </c>
      <c r="T40" s="14"/>
      <c r="U40" s="18">
        <v>3086915000</v>
      </c>
      <c r="V40" s="14"/>
      <c r="W40" s="17">
        <f>U40/درآمد!$F$13</f>
        <v>-5.6610121083570573E-2</v>
      </c>
    </row>
    <row r="41" spans="1:23" ht="18.75" x14ac:dyDescent="0.2">
      <c r="A41" s="96" t="s">
        <v>33</v>
      </c>
      <c r="B41" s="96"/>
      <c r="C41" s="14"/>
      <c r="D41" s="18">
        <v>0</v>
      </c>
      <c r="E41" s="14"/>
      <c r="F41" s="18">
        <v>335736223</v>
      </c>
      <c r="G41" s="14"/>
      <c r="H41" s="18">
        <v>0</v>
      </c>
      <c r="I41" s="14"/>
      <c r="J41" s="42">
        <f t="shared" si="0"/>
        <v>335736223</v>
      </c>
      <c r="K41" s="14"/>
      <c r="L41" s="44">
        <f>J41/درآمد!$F$13</f>
        <v>-6.1569781598037696E-3</v>
      </c>
      <c r="M41" s="14"/>
      <c r="N41" s="18">
        <v>1904438791</v>
      </c>
      <c r="O41" s="14"/>
      <c r="P41" s="99">
        <v>-8737750429</v>
      </c>
      <c r="Q41" s="99"/>
      <c r="R41" s="14"/>
      <c r="S41" s="18">
        <v>0</v>
      </c>
      <c r="T41" s="14"/>
      <c r="U41" s="18">
        <v>-6833311638</v>
      </c>
      <c r="V41" s="14"/>
      <c r="W41" s="17">
        <f>U41/درآمد!$F$13</f>
        <v>0.12531430221724665</v>
      </c>
    </row>
    <row r="42" spans="1:23" ht="18.75" x14ac:dyDescent="0.2">
      <c r="A42" s="96" t="s">
        <v>41</v>
      </c>
      <c r="B42" s="96"/>
      <c r="C42" s="14"/>
      <c r="D42" s="18">
        <v>0</v>
      </c>
      <c r="E42" s="14"/>
      <c r="F42" s="18">
        <v>-59898272</v>
      </c>
      <c r="G42" s="14"/>
      <c r="H42" s="18">
        <v>0</v>
      </c>
      <c r="I42" s="14"/>
      <c r="J42" s="42">
        <f t="shared" si="0"/>
        <v>-59898272</v>
      </c>
      <c r="K42" s="14"/>
      <c r="L42" s="44">
        <f>J42/درآمد!$F$13</f>
        <v>1.0984586328475663E-3</v>
      </c>
      <c r="M42" s="14"/>
      <c r="N42" s="18">
        <v>586949290</v>
      </c>
      <c r="O42" s="14"/>
      <c r="P42" s="99">
        <v>86103766</v>
      </c>
      <c r="Q42" s="99"/>
      <c r="R42" s="14"/>
      <c r="S42" s="18">
        <v>0</v>
      </c>
      <c r="T42" s="14"/>
      <c r="U42" s="18">
        <v>673053056</v>
      </c>
      <c r="V42" s="14"/>
      <c r="W42" s="17">
        <f>U42/درآمد!$F$13</f>
        <v>-1.2342942710060759E-2</v>
      </c>
    </row>
    <row r="43" spans="1:23" ht="18.75" x14ac:dyDescent="0.2">
      <c r="A43" s="96" t="s">
        <v>29</v>
      </c>
      <c r="B43" s="96"/>
      <c r="C43" s="14"/>
      <c r="D43" s="18">
        <v>0</v>
      </c>
      <c r="E43" s="14"/>
      <c r="F43" s="18">
        <v>-743549400</v>
      </c>
      <c r="G43" s="14"/>
      <c r="H43" s="18">
        <v>0</v>
      </c>
      <c r="I43" s="14"/>
      <c r="J43" s="42">
        <f t="shared" si="0"/>
        <v>-743549400</v>
      </c>
      <c r="K43" s="14"/>
      <c r="L43" s="44">
        <f>J43/درآمد!$F$13</f>
        <v>1.3635756593756631E-2</v>
      </c>
      <c r="M43" s="14"/>
      <c r="N43" s="18">
        <v>2090000000</v>
      </c>
      <c r="O43" s="14"/>
      <c r="P43" s="99">
        <v>-6287366250</v>
      </c>
      <c r="Q43" s="99"/>
      <c r="R43" s="14"/>
      <c r="S43" s="18">
        <v>0</v>
      </c>
      <c r="T43" s="14"/>
      <c r="U43" s="18">
        <v>-4197366250</v>
      </c>
      <c r="V43" s="14"/>
      <c r="W43" s="17">
        <f>U43/درآمد!$F$13</f>
        <v>7.697439406157687E-2</v>
      </c>
    </row>
    <row r="44" spans="1:23" ht="18.75" x14ac:dyDescent="0.2">
      <c r="A44" s="96" t="s">
        <v>46</v>
      </c>
      <c r="B44" s="96"/>
      <c r="C44" s="14"/>
      <c r="D44" s="18">
        <v>0</v>
      </c>
      <c r="E44" s="14"/>
      <c r="F44" s="18">
        <v>763430400</v>
      </c>
      <c r="G44" s="14"/>
      <c r="H44" s="18">
        <v>0</v>
      </c>
      <c r="I44" s="14"/>
      <c r="J44" s="42">
        <f t="shared" si="0"/>
        <v>763430400</v>
      </c>
      <c r="K44" s="14"/>
      <c r="L44" s="44">
        <f>J44/درآمد!$F$13</f>
        <v>-1.4000349016049589E-2</v>
      </c>
      <c r="M44" s="14"/>
      <c r="N44" s="18">
        <v>2496065129</v>
      </c>
      <c r="O44" s="14"/>
      <c r="P44" s="99">
        <v>-12238743600</v>
      </c>
      <c r="Q44" s="99"/>
      <c r="R44" s="14"/>
      <c r="S44" s="18">
        <v>0</v>
      </c>
      <c r="T44" s="14"/>
      <c r="U44" s="18">
        <v>-9742678471</v>
      </c>
      <c r="V44" s="14"/>
      <c r="W44" s="17">
        <f>U44/درآمد!$F$13</f>
        <v>0.17866841423285262</v>
      </c>
    </row>
    <row r="45" spans="1:23" ht="18.75" x14ac:dyDescent="0.2">
      <c r="A45" s="96" t="s">
        <v>30</v>
      </c>
      <c r="B45" s="96"/>
      <c r="C45" s="14"/>
      <c r="D45" s="18">
        <v>782936587</v>
      </c>
      <c r="E45" s="14"/>
      <c r="F45" s="18">
        <v>-2562921640</v>
      </c>
      <c r="G45" s="14"/>
      <c r="H45" s="18">
        <v>0</v>
      </c>
      <c r="I45" s="14"/>
      <c r="J45" s="42">
        <f t="shared" si="0"/>
        <v>-1779985053</v>
      </c>
      <c r="K45" s="14"/>
      <c r="L45" s="44">
        <f>J45/درآمد!$F$13</f>
        <v>3.2642677034280435E-2</v>
      </c>
      <c r="M45" s="14"/>
      <c r="N45" s="18">
        <v>782936587</v>
      </c>
      <c r="O45" s="14"/>
      <c r="P45" s="99">
        <v>-1885680339</v>
      </c>
      <c r="Q45" s="99"/>
      <c r="R45" s="14"/>
      <c r="S45" s="18">
        <v>0</v>
      </c>
      <c r="T45" s="14"/>
      <c r="U45" s="18">
        <v>-1102743747</v>
      </c>
      <c r="V45" s="14"/>
      <c r="W45" s="17">
        <f>U45/درآمد!$F$13</f>
        <v>2.0222927110665607E-2</v>
      </c>
    </row>
    <row r="46" spans="1:23" ht="18.75" x14ac:dyDescent="0.2">
      <c r="A46" s="96" t="s">
        <v>64</v>
      </c>
      <c r="B46" s="96"/>
      <c r="C46" s="14"/>
      <c r="D46" s="18">
        <v>0</v>
      </c>
      <c r="E46" s="14"/>
      <c r="F46" s="18">
        <v>59145975</v>
      </c>
      <c r="G46" s="14"/>
      <c r="H46" s="18">
        <v>0</v>
      </c>
      <c r="I46" s="14"/>
      <c r="J46" s="42">
        <f t="shared" si="0"/>
        <v>59145975</v>
      </c>
      <c r="K46" s="14"/>
      <c r="L46" s="44">
        <f>J46/درآمد!$F$13</f>
        <v>-1.0846624563215501E-3</v>
      </c>
      <c r="M46" s="14"/>
      <c r="N46" s="18">
        <v>143500000</v>
      </c>
      <c r="O46" s="14"/>
      <c r="P46" s="99">
        <v>-552492993</v>
      </c>
      <c r="Q46" s="99"/>
      <c r="R46" s="14"/>
      <c r="S46" s="18">
        <v>0</v>
      </c>
      <c r="T46" s="14"/>
      <c r="U46" s="18">
        <v>-408992990</v>
      </c>
      <c r="V46" s="14"/>
      <c r="W46" s="17">
        <f>U46/درآمد!$F$13</f>
        <v>7.5004147137940529E-3</v>
      </c>
    </row>
    <row r="47" spans="1:23" ht="18.75" x14ac:dyDescent="0.2">
      <c r="A47" s="96" t="s">
        <v>19</v>
      </c>
      <c r="B47" s="96"/>
      <c r="C47" s="14"/>
      <c r="D47" s="18">
        <v>282596451</v>
      </c>
      <c r="E47" s="14"/>
      <c r="F47" s="18">
        <v>-977998756</v>
      </c>
      <c r="G47" s="14"/>
      <c r="H47" s="18">
        <v>0</v>
      </c>
      <c r="I47" s="14"/>
      <c r="J47" s="42">
        <f t="shared" si="0"/>
        <v>-695402305</v>
      </c>
      <c r="K47" s="14"/>
      <c r="L47" s="44">
        <f>J47/درآمد!$F$13</f>
        <v>1.275279970062152E-2</v>
      </c>
      <c r="M47" s="14"/>
      <c r="N47" s="18">
        <v>282596451</v>
      </c>
      <c r="O47" s="14"/>
      <c r="P47" s="99">
        <v>-3697201059</v>
      </c>
      <c r="Q47" s="99"/>
      <c r="R47" s="14"/>
      <c r="S47" s="18">
        <v>0</v>
      </c>
      <c r="T47" s="14"/>
      <c r="U47" s="18">
        <v>-3414604608</v>
      </c>
      <c r="V47" s="14"/>
      <c r="W47" s="17">
        <f>U47/درآمد!$F$13</f>
        <v>6.2619534490388637E-2</v>
      </c>
    </row>
    <row r="48" spans="1:23" ht="18.75" x14ac:dyDescent="0.2">
      <c r="A48" s="96" t="s">
        <v>31</v>
      </c>
      <c r="B48" s="96"/>
      <c r="C48" s="14"/>
      <c r="D48" s="18">
        <v>71713278</v>
      </c>
      <c r="E48" s="14"/>
      <c r="F48" s="18">
        <v>1887303330</v>
      </c>
      <c r="G48" s="14"/>
      <c r="H48" s="18">
        <v>0</v>
      </c>
      <c r="I48" s="14"/>
      <c r="J48" s="42">
        <f t="shared" si="0"/>
        <v>1959016608</v>
      </c>
      <c r="K48" s="14"/>
      <c r="L48" s="44">
        <f>J48/درآمد!$F$13</f>
        <v>-3.5925889564048803E-2</v>
      </c>
      <c r="M48" s="14"/>
      <c r="N48" s="18">
        <v>71713278</v>
      </c>
      <c r="O48" s="14"/>
      <c r="P48" s="99">
        <v>441755820</v>
      </c>
      <c r="Q48" s="99"/>
      <c r="R48" s="14"/>
      <c r="S48" s="18">
        <v>0</v>
      </c>
      <c r="T48" s="14"/>
      <c r="U48" s="18">
        <v>513469098</v>
      </c>
      <c r="V48" s="14"/>
      <c r="W48" s="17">
        <f>U48/درآمد!$F$13</f>
        <v>-9.4163745391278239E-3</v>
      </c>
    </row>
    <row r="49" spans="1:23" ht="18.75" x14ac:dyDescent="0.2">
      <c r="A49" s="96" t="s">
        <v>63</v>
      </c>
      <c r="B49" s="96"/>
      <c r="C49" s="14"/>
      <c r="D49" s="18">
        <v>0</v>
      </c>
      <c r="E49" s="14"/>
      <c r="F49" s="18">
        <v>-180148700</v>
      </c>
      <c r="G49" s="14"/>
      <c r="H49" s="18">
        <v>0</v>
      </c>
      <c r="I49" s="14"/>
      <c r="J49" s="42">
        <f t="shared" si="0"/>
        <v>-180148700</v>
      </c>
      <c r="K49" s="14"/>
      <c r="L49" s="44">
        <f>J49/درآمد!$F$13</f>
        <v>3.3036995576644743E-3</v>
      </c>
      <c r="M49" s="14"/>
      <c r="N49" s="18">
        <v>0</v>
      </c>
      <c r="O49" s="14"/>
      <c r="P49" s="99">
        <v>-712741418</v>
      </c>
      <c r="Q49" s="99"/>
      <c r="R49" s="14"/>
      <c r="S49" s="18">
        <v>0</v>
      </c>
      <c r="T49" s="14"/>
      <c r="U49" s="18">
        <v>-712741418</v>
      </c>
      <c r="V49" s="14"/>
      <c r="W49" s="17">
        <f>U49/درآمد!$F$13</f>
        <v>1.3070777126761116E-2</v>
      </c>
    </row>
    <row r="50" spans="1:23" ht="18.75" x14ac:dyDescent="0.2">
      <c r="A50" s="96" t="s">
        <v>45</v>
      </c>
      <c r="B50" s="96"/>
      <c r="C50" s="14"/>
      <c r="D50" s="18">
        <v>0</v>
      </c>
      <c r="E50" s="14"/>
      <c r="F50" s="18">
        <v>328514905</v>
      </c>
      <c r="G50" s="14"/>
      <c r="H50" s="18">
        <v>0</v>
      </c>
      <c r="I50" s="14"/>
      <c r="J50" s="42">
        <f t="shared" si="0"/>
        <v>328514905</v>
      </c>
      <c r="K50" s="14"/>
      <c r="L50" s="44">
        <f>J50/درآمد!$F$13</f>
        <v>-6.0245483111156881E-3</v>
      </c>
      <c r="M50" s="14"/>
      <c r="N50" s="18">
        <v>0</v>
      </c>
      <c r="O50" s="14"/>
      <c r="P50" s="99">
        <v>-1562837895</v>
      </c>
      <c r="Q50" s="99"/>
      <c r="R50" s="14"/>
      <c r="S50" s="18">
        <v>0</v>
      </c>
      <c r="T50" s="14"/>
      <c r="U50" s="18">
        <v>-1562837894</v>
      </c>
      <c r="V50" s="14"/>
      <c r="W50" s="17">
        <f>U50/درآمد!$F$13</f>
        <v>2.8660472482505167E-2</v>
      </c>
    </row>
    <row r="51" spans="1:23" ht="18.75" x14ac:dyDescent="0.2">
      <c r="A51" s="96" t="s">
        <v>42</v>
      </c>
      <c r="B51" s="96"/>
      <c r="C51" s="14"/>
      <c r="D51" s="18">
        <v>0</v>
      </c>
      <c r="E51" s="14"/>
      <c r="F51" s="18">
        <v>200684202</v>
      </c>
      <c r="G51" s="14"/>
      <c r="H51" s="18">
        <v>0</v>
      </c>
      <c r="I51" s="14"/>
      <c r="J51" s="42">
        <f t="shared" si="0"/>
        <v>200684202</v>
      </c>
      <c r="K51" s="14"/>
      <c r="L51" s="44">
        <f>J51/درآمد!$F$13</f>
        <v>-3.6802947197379053E-3</v>
      </c>
      <c r="M51" s="14"/>
      <c r="N51" s="18">
        <v>0</v>
      </c>
      <c r="O51" s="14"/>
      <c r="P51" s="99">
        <v>-2937286952</v>
      </c>
      <c r="Q51" s="99"/>
      <c r="R51" s="14"/>
      <c r="S51" s="18">
        <v>0</v>
      </c>
      <c r="T51" s="14"/>
      <c r="U51" s="18">
        <v>-2937286952</v>
      </c>
      <c r="V51" s="14"/>
      <c r="W51" s="17">
        <f>U51/درآمد!$F$13</f>
        <v>5.3866131723715086E-2</v>
      </c>
    </row>
    <row r="52" spans="1:23" ht="18.75" x14ac:dyDescent="0.2">
      <c r="A52" s="96" t="s">
        <v>55</v>
      </c>
      <c r="B52" s="96"/>
      <c r="C52" s="14"/>
      <c r="D52" s="18">
        <v>0</v>
      </c>
      <c r="E52" s="14"/>
      <c r="F52" s="18">
        <v>-61631100</v>
      </c>
      <c r="G52" s="14"/>
      <c r="H52" s="18">
        <v>0</v>
      </c>
      <c r="I52" s="14"/>
      <c r="J52" s="42">
        <f t="shared" si="0"/>
        <v>-61631100</v>
      </c>
      <c r="K52" s="14"/>
      <c r="L52" s="44">
        <f>J52/درآمد!$F$13</f>
        <v>1.1302365091081699E-3</v>
      </c>
      <c r="M52" s="14"/>
      <c r="N52" s="18">
        <v>0</v>
      </c>
      <c r="O52" s="14"/>
      <c r="P52" s="99">
        <v>-630800692</v>
      </c>
      <c r="Q52" s="99"/>
      <c r="R52" s="14"/>
      <c r="S52" s="18">
        <v>0</v>
      </c>
      <c r="T52" s="14"/>
      <c r="U52" s="18">
        <v>-630800692</v>
      </c>
      <c r="V52" s="14"/>
      <c r="W52" s="17">
        <f>U52/درآمد!$F$13</f>
        <v>1.156808773604719E-2</v>
      </c>
    </row>
    <row r="53" spans="1:23" ht="18.75" x14ac:dyDescent="0.2">
      <c r="A53" s="96" t="s">
        <v>61</v>
      </c>
      <c r="B53" s="96"/>
      <c r="C53" s="14"/>
      <c r="D53" s="18">
        <v>0</v>
      </c>
      <c r="E53" s="14"/>
      <c r="F53" s="18">
        <v>1093455000</v>
      </c>
      <c r="G53" s="14"/>
      <c r="H53" s="18">
        <v>0</v>
      </c>
      <c r="I53" s="14"/>
      <c r="J53" s="42">
        <f t="shared" si="0"/>
        <v>1093455000</v>
      </c>
      <c r="K53" s="14"/>
      <c r="L53" s="44">
        <f>J53/درآمد!$F$13</f>
        <v>-2.0052583226112693E-2</v>
      </c>
      <c r="M53" s="14"/>
      <c r="N53" s="18">
        <v>0</v>
      </c>
      <c r="O53" s="14"/>
      <c r="P53" s="99">
        <v>-7534899000</v>
      </c>
      <c r="Q53" s="99"/>
      <c r="R53" s="14"/>
      <c r="S53" s="18">
        <v>0</v>
      </c>
      <c r="T53" s="14"/>
      <c r="U53" s="18">
        <v>-7534899000</v>
      </c>
      <c r="V53" s="14"/>
      <c r="W53" s="17">
        <f>U53/درآمد!$F$13</f>
        <v>0.13818052804903111</v>
      </c>
    </row>
    <row r="54" spans="1:23" ht="18.75" x14ac:dyDescent="0.2">
      <c r="A54" s="96" t="s">
        <v>35</v>
      </c>
      <c r="B54" s="96"/>
      <c r="C54" s="14"/>
      <c r="D54" s="18">
        <v>0</v>
      </c>
      <c r="E54" s="14"/>
      <c r="F54" s="18">
        <v>73659105</v>
      </c>
      <c r="G54" s="14"/>
      <c r="H54" s="18">
        <v>0</v>
      </c>
      <c r="I54" s="14"/>
      <c r="J54" s="42">
        <f t="shared" si="0"/>
        <v>73659105</v>
      </c>
      <c r="K54" s="14"/>
      <c r="L54" s="44">
        <f>J54/درآمد!$F$13</f>
        <v>-1.3508149245954097E-3</v>
      </c>
      <c r="M54" s="14"/>
      <c r="N54" s="18">
        <v>0</v>
      </c>
      <c r="O54" s="14"/>
      <c r="P54" s="99">
        <v>-1194238620</v>
      </c>
      <c r="Q54" s="99"/>
      <c r="R54" s="14"/>
      <c r="S54" s="18">
        <v>0</v>
      </c>
      <c r="T54" s="14"/>
      <c r="U54" s="18">
        <v>-1194238620</v>
      </c>
      <c r="V54" s="14"/>
      <c r="W54" s="17">
        <f>U54/درآمد!$F$13</f>
        <v>2.1900827486625394E-2</v>
      </c>
    </row>
    <row r="55" spans="1:23" ht="18.75" x14ac:dyDescent="0.2">
      <c r="A55" s="96" t="s">
        <v>44</v>
      </c>
      <c r="B55" s="96"/>
      <c r="C55" s="14"/>
      <c r="D55" s="18">
        <v>0</v>
      </c>
      <c r="E55" s="14"/>
      <c r="F55" s="18">
        <v>3997440860</v>
      </c>
      <c r="G55" s="14"/>
      <c r="H55" s="18">
        <v>0</v>
      </c>
      <c r="I55" s="14"/>
      <c r="J55" s="42">
        <f t="shared" si="0"/>
        <v>3997440860</v>
      </c>
      <c r="K55" s="14"/>
      <c r="L55" s="44">
        <f>J55/درآمد!$F$13</f>
        <v>-7.3308014995233914E-2</v>
      </c>
      <c r="M55" s="14"/>
      <c r="N55" s="18">
        <v>0</v>
      </c>
      <c r="O55" s="14"/>
      <c r="P55" s="99">
        <v>-3712021413</v>
      </c>
      <c r="Q55" s="99"/>
      <c r="R55" s="14"/>
      <c r="S55" s="18">
        <v>0</v>
      </c>
      <c r="T55" s="14"/>
      <c r="U55" s="18">
        <v>-3712021412</v>
      </c>
      <c r="V55" s="14"/>
      <c r="W55" s="17">
        <f>U55/درآمد!$F$13</f>
        <v>6.8073782918585901E-2</v>
      </c>
    </row>
    <row r="56" spans="1:23" ht="18.75" x14ac:dyDescent="0.2">
      <c r="A56" s="96" t="s">
        <v>39</v>
      </c>
      <c r="B56" s="96"/>
      <c r="C56" s="14"/>
      <c r="D56" s="18">
        <v>0</v>
      </c>
      <c r="E56" s="14"/>
      <c r="F56" s="18">
        <v>0</v>
      </c>
      <c r="G56" s="14"/>
      <c r="H56" s="18">
        <v>0</v>
      </c>
      <c r="I56" s="14"/>
      <c r="J56" s="42">
        <f t="shared" si="0"/>
        <v>0</v>
      </c>
      <c r="K56" s="14"/>
      <c r="L56" s="44">
        <f>J56/درآمد!$F$13</f>
        <v>0</v>
      </c>
      <c r="M56" s="14"/>
      <c r="N56" s="18">
        <v>0</v>
      </c>
      <c r="O56" s="14"/>
      <c r="P56" s="99">
        <v>-209</v>
      </c>
      <c r="Q56" s="99"/>
      <c r="R56" s="14"/>
      <c r="S56" s="18">
        <v>0</v>
      </c>
      <c r="T56" s="14"/>
      <c r="U56" s="18">
        <v>-208</v>
      </c>
      <c r="V56" s="14"/>
      <c r="W56" s="17">
        <f>U56/درآمد!$F$13</f>
        <v>3.8144572122597088E-9</v>
      </c>
    </row>
    <row r="57" spans="1:23" ht="18.75" x14ac:dyDescent="0.2">
      <c r="A57" s="96" t="s">
        <v>62</v>
      </c>
      <c r="B57" s="96"/>
      <c r="C57" s="14"/>
      <c r="D57" s="18">
        <v>0</v>
      </c>
      <c r="E57" s="14"/>
      <c r="F57" s="18">
        <v>5065179608</v>
      </c>
      <c r="G57" s="14"/>
      <c r="H57" s="18">
        <v>0</v>
      </c>
      <c r="I57" s="14"/>
      <c r="J57" s="42">
        <f t="shared" si="0"/>
        <v>5065179608</v>
      </c>
      <c r="K57" s="14"/>
      <c r="L57" s="44">
        <f>J57/درآمد!$F$13</f>
        <v>-9.2888994649646187E-2</v>
      </c>
      <c r="M57" s="14"/>
      <c r="N57" s="18">
        <v>0</v>
      </c>
      <c r="O57" s="14"/>
      <c r="P57" s="99">
        <v>10548155568</v>
      </c>
      <c r="Q57" s="99"/>
      <c r="R57" s="14"/>
      <c r="S57" s="18">
        <v>0</v>
      </c>
      <c r="T57" s="14"/>
      <c r="U57" s="18">
        <v>10548155568</v>
      </c>
      <c r="V57" s="14"/>
      <c r="W57" s="17">
        <f>U57/درآمد!$F$13</f>
        <v>-0.19343984654997601</v>
      </c>
    </row>
    <row r="58" spans="1:23" ht="18.75" x14ac:dyDescent="0.2">
      <c r="A58" s="96" t="s">
        <v>58</v>
      </c>
      <c r="B58" s="96"/>
      <c r="C58" s="14"/>
      <c r="D58" s="18">
        <v>0</v>
      </c>
      <c r="E58" s="14"/>
      <c r="F58" s="18">
        <v>-76071736</v>
      </c>
      <c r="G58" s="14"/>
      <c r="H58" s="18">
        <v>0</v>
      </c>
      <c r="I58" s="14"/>
      <c r="J58" s="42">
        <f t="shared" si="0"/>
        <v>-76071736</v>
      </c>
      <c r="K58" s="14"/>
      <c r="L58" s="44">
        <f>J58/درآمد!$F$13</f>
        <v>1.3950595290111373E-3</v>
      </c>
      <c r="M58" s="14"/>
      <c r="N58" s="18">
        <v>0</v>
      </c>
      <c r="O58" s="14"/>
      <c r="P58" s="99">
        <v>-1578488521</v>
      </c>
      <c r="Q58" s="99"/>
      <c r="R58" s="14"/>
      <c r="S58" s="18">
        <v>0</v>
      </c>
      <c r="T58" s="14"/>
      <c r="U58" s="18">
        <v>-1578488520</v>
      </c>
      <c r="V58" s="14"/>
      <c r="W58" s="17">
        <f>U58/درآمد!$F$13</f>
        <v>2.8947485190303626E-2</v>
      </c>
    </row>
    <row r="59" spans="1:23" ht="18.75" x14ac:dyDescent="0.2">
      <c r="A59" s="96" t="s">
        <v>67</v>
      </c>
      <c r="B59" s="96"/>
      <c r="C59" s="14"/>
      <c r="D59" s="18">
        <v>0</v>
      </c>
      <c r="E59" s="14"/>
      <c r="F59" s="18">
        <v>1578837917</v>
      </c>
      <c r="G59" s="14"/>
      <c r="H59" s="18">
        <v>0</v>
      </c>
      <c r="I59" s="14"/>
      <c r="J59" s="42">
        <f t="shared" si="0"/>
        <v>1578837917</v>
      </c>
      <c r="K59" s="14"/>
      <c r="L59" s="44">
        <f>J59/درآمد!$F$13</f>
        <v>-2.8953892689854547E-2</v>
      </c>
      <c r="M59" s="14"/>
      <c r="N59" s="18">
        <v>0</v>
      </c>
      <c r="O59" s="14"/>
      <c r="P59" s="99">
        <v>1578837917</v>
      </c>
      <c r="Q59" s="99"/>
      <c r="R59" s="14"/>
      <c r="S59" s="18">
        <v>0</v>
      </c>
      <c r="T59" s="14"/>
      <c r="U59" s="18">
        <v>1578837917</v>
      </c>
      <c r="V59" s="14"/>
      <c r="W59" s="17">
        <f>U59/درآمد!$F$13</f>
        <v>-2.8953892689854547E-2</v>
      </c>
    </row>
    <row r="60" spans="1:23" ht="18.75" x14ac:dyDescent="0.2">
      <c r="A60" s="96" t="s">
        <v>20</v>
      </c>
      <c r="B60" s="96"/>
      <c r="C60" s="14"/>
      <c r="D60" s="18">
        <v>0</v>
      </c>
      <c r="E60" s="14"/>
      <c r="F60" s="18">
        <v>373532180</v>
      </c>
      <c r="G60" s="14"/>
      <c r="H60" s="18">
        <v>0</v>
      </c>
      <c r="I60" s="14"/>
      <c r="J60" s="42">
        <f t="shared" si="0"/>
        <v>373532180</v>
      </c>
      <c r="K60" s="14"/>
      <c r="L60" s="44">
        <f>J60/درآمد!$F$13</f>
        <v>-6.8501082596735185E-3</v>
      </c>
      <c r="M60" s="14"/>
      <c r="N60" s="18">
        <v>0</v>
      </c>
      <c r="O60" s="14"/>
      <c r="P60" s="99">
        <v>-2117094170</v>
      </c>
      <c r="Q60" s="99"/>
      <c r="R60" s="14"/>
      <c r="S60" s="18">
        <v>0</v>
      </c>
      <c r="T60" s="14"/>
      <c r="U60" s="18">
        <v>-2117094169</v>
      </c>
      <c r="V60" s="14"/>
      <c r="W60" s="17">
        <f>U60/درآمد!$F$13</f>
        <v>3.882483231718762E-2</v>
      </c>
    </row>
    <row r="61" spans="1:23" ht="18.75" x14ac:dyDescent="0.2">
      <c r="A61" s="96" t="s">
        <v>56</v>
      </c>
      <c r="B61" s="96"/>
      <c r="C61" s="14"/>
      <c r="D61" s="18">
        <v>0</v>
      </c>
      <c r="E61" s="14"/>
      <c r="F61" s="18">
        <v>749153357</v>
      </c>
      <c r="G61" s="14"/>
      <c r="H61" s="18">
        <v>0</v>
      </c>
      <c r="I61" s="14"/>
      <c r="J61" s="42">
        <f t="shared" si="0"/>
        <v>749153357</v>
      </c>
      <c r="K61" s="14"/>
      <c r="L61" s="44">
        <f>J61/درآمد!$F$13</f>
        <v>-1.3738526085082801E-2</v>
      </c>
      <c r="M61" s="14"/>
      <c r="N61" s="18">
        <v>0</v>
      </c>
      <c r="O61" s="14"/>
      <c r="P61" s="99">
        <v>-1443770646</v>
      </c>
      <c r="Q61" s="99"/>
      <c r="R61" s="14"/>
      <c r="S61" s="18">
        <v>0</v>
      </c>
      <c r="T61" s="14"/>
      <c r="U61" s="18">
        <v>-1443770645</v>
      </c>
      <c r="V61" s="14"/>
      <c r="W61" s="17">
        <f>U61/درآمد!$F$13</f>
        <v>2.6476929565716838E-2</v>
      </c>
    </row>
    <row r="62" spans="1:23" ht="18.75" x14ac:dyDescent="0.2">
      <c r="A62" s="96" t="s">
        <v>32</v>
      </c>
      <c r="B62" s="96"/>
      <c r="C62" s="14"/>
      <c r="D62" s="18">
        <v>0</v>
      </c>
      <c r="E62" s="14"/>
      <c r="F62" s="18">
        <v>270194361</v>
      </c>
      <c r="G62" s="14"/>
      <c r="H62" s="18">
        <v>0</v>
      </c>
      <c r="I62" s="14"/>
      <c r="J62" s="42">
        <f t="shared" si="0"/>
        <v>270194361</v>
      </c>
      <c r="K62" s="14"/>
      <c r="L62" s="44">
        <f>J62/درآمد!$F$13</f>
        <v>-4.9550232164824685E-3</v>
      </c>
      <c r="M62" s="14"/>
      <c r="N62" s="18">
        <v>0</v>
      </c>
      <c r="O62" s="14"/>
      <c r="P62" s="99">
        <v>-1030078876</v>
      </c>
      <c r="Q62" s="99"/>
      <c r="R62" s="14"/>
      <c r="S62" s="18">
        <v>0</v>
      </c>
      <c r="T62" s="14"/>
      <c r="U62" s="18">
        <v>-1030078875</v>
      </c>
      <c r="V62" s="14"/>
      <c r="W62" s="17">
        <f>U62/درآمد!$F$13</f>
        <v>1.8890345163173641E-2</v>
      </c>
    </row>
    <row r="63" spans="1:23" ht="18.75" x14ac:dyDescent="0.2">
      <c r="A63" s="98" t="s">
        <v>43</v>
      </c>
      <c r="B63" s="98"/>
      <c r="C63" s="14"/>
      <c r="D63" s="42">
        <v>0</v>
      </c>
      <c r="E63" s="14"/>
      <c r="F63" s="42">
        <v>65510877</v>
      </c>
      <c r="G63" s="14"/>
      <c r="H63" s="42">
        <v>0</v>
      </c>
      <c r="I63" s="14"/>
      <c r="J63" s="42">
        <f t="shared" si="0"/>
        <v>65510877</v>
      </c>
      <c r="K63" s="14"/>
      <c r="L63" s="44">
        <f>J63/درآمد!$F$13</f>
        <v>-1.2013867175678303E-3</v>
      </c>
      <c r="M63" s="14"/>
      <c r="N63" s="42">
        <v>0</v>
      </c>
      <c r="O63" s="14"/>
      <c r="P63" s="99">
        <v>47304858</v>
      </c>
      <c r="Q63" s="100"/>
      <c r="R63" s="14"/>
      <c r="S63" s="42">
        <v>0</v>
      </c>
      <c r="T63" s="14"/>
      <c r="U63" s="42">
        <v>47304858</v>
      </c>
      <c r="V63" s="14"/>
      <c r="W63" s="17">
        <f>U63/درآمد!$F$13</f>
        <v>-8.6751133063952591E-4</v>
      </c>
    </row>
    <row r="64" spans="1:23" ht="18.75" customHeight="1" x14ac:dyDescent="0.2">
      <c r="A64" s="98" t="s">
        <v>179</v>
      </c>
      <c r="B64" s="98"/>
      <c r="C64" s="52"/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52"/>
      <c r="N64" s="42">
        <v>-655401</v>
      </c>
      <c r="O64" s="52"/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52"/>
      <c r="W64" s="17">
        <f>U64/درآمد!$F$13</f>
        <v>0</v>
      </c>
    </row>
    <row r="65" spans="1:23" ht="18.75" customHeight="1" x14ac:dyDescent="0.2">
      <c r="A65" s="98" t="s">
        <v>169</v>
      </c>
      <c r="B65" s="98"/>
      <c r="C65" s="14"/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14"/>
      <c r="N65" s="40">
        <v>-600</v>
      </c>
      <c r="O65" s="14"/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14"/>
      <c r="W65" s="17">
        <f>U65/درآمد!$F$13</f>
        <v>0</v>
      </c>
    </row>
    <row r="66" spans="1:23" ht="18.75" customHeight="1" x14ac:dyDescent="0.2">
      <c r="A66" s="98" t="s">
        <v>170</v>
      </c>
      <c r="B66" s="98"/>
      <c r="C66" s="14"/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14"/>
      <c r="N66" s="40">
        <v>-11392</v>
      </c>
      <c r="O66" s="14"/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14"/>
      <c r="W66" s="17">
        <f>U66/درآمد!$F$13</f>
        <v>0</v>
      </c>
    </row>
    <row r="67" spans="1:23" ht="18.75" customHeight="1" x14ac:dyDescent="0.2">
      <c r="A67" s="98" t="s">
        <v>171</v>
      </c>
      <c r="B67" s="98"/>
      <c r="C67" s="14"/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14"/>
      <c r="N67" s="40">
        <v>-150</v>
      </c>
      <c r="O67" s="14"/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14"/>
      <c r="W67" s="17">
        <f>U67/درآمد!$F$13</f>
        <v>0</v>
      </c>
    </row>
    <row r="68" spans="1:23" ht="18.75" customHeight="1" x14ac:dyDescent="0.2">
      <c r="A68" s="98" t="s">
        <v>172</v>
      </c>
      <c r="B68" s="98"/>
      <c r="C68" s="14"/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14"/>
      <c r="N68" s="40">
        <v>-2970</v>
      </c>
      <c r="O68" s="14"/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14"/>
      <c r="W68" s="17">
        <f>U68/درآمد!$F$13</f>
        <v>0</v>
      </c>
    </row>
    <row r="69" spans="1:23" ht="18.75" customHeight="1" x14ac:dyDescent="0.2">
      <c r="A69" s="98" t="s">
        <v>173</v>
      </c>
      <c r="B69" s="98"/>
      <c r="C69" s="14"/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14"/>
      <c r="N69" s="40">
        <v>-22950</v>
      </c>
      <c r="O69" s="14"/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14"/>
      <c r="W69" s="17">
        <f>U69/درآمد!$F$13</f>
        <v>0</v>
      </c>
    </row>
    <row r="70" spans="1:23" ht="18.75" customHeight="1" x14ac:dyDescent="0.2">
      <c r="A70" s="98" t="s">
        <v>174</v>
      </c>
      <c r="B70" s="98"/>
      <c r="C70" s="14"/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14"/>
      <c r="N70" s="40">
        <v>-180000</v>
      </c>
      <c r="O70" s="14"/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14"/>
      <c r="W70" s="17">
        <f>U70/درآمد!$F$13</f>
        <v>0</v>
      </c>
    </row>
    <row r="71" spans="1:23" ht="18.75" customHeight="1" x14ac:dyDescent="0.2">
      <c r="A71" s="98" t="s">
        <v>175</v>
      </c>
      <c r="B71" s="98"/>
      <c r="C71" s="51"/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14"/>
      <c r="N71" s="40">
        <v>-1190</v>
      </c>
      <c r="O71" s="14"/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14"/>
      <c r="W71" s="17">
        <f>U71/درآمد!$F$13</f>
        <v>0</v>
      </c>
    </row>
    <row r="72" spans="1:23" ht="18.75" customHeight="1" x14ac:dyDescent="0.2">
      <c r="A72" s="98" t="s">
        <v>176</v>
      </c>
      <c r="B72" s="98"/>
      <c r="C72" s="51"/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14"/>
      <c r="N72" s="40">
        <v>-260</v>
      </c>
      <c r="O72" s="14"/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14"/>
      <c r="W72" s="17">
        <f>U72/درآمد!$F$13</f>
        <v>0</v>
      </c>
    </row>
    <row r="73" spans="1:23" ht="18.75" customHeight="1" x14ac:dyDescent="0.2">
      <c r="A73" s="98" t="s">
        <v>177</v>
      </c>
      <c r="B73" s="98"/>
      <c r="C73" s="14"/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14"/>
      <c r="N73" s="40">
        <v>-750</v>
      </c>
      <c r="O73" s="14"/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14"/>
      <c r="W73" s="17">
        <f>U73/درآمد!$F$13</f>
        <v>0</v>
      </c>
    </row>
    <row r="74" spans="1:23" ht="18.75" customHeight="1" x14ac:dyDescent="0.2">
      <c r="A74" s="98" t="s">
        <v>178</v>
      </c>
      <c r="B74" s="98"/>
      <c r="C74" s="14"/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14"/>
      <c r="N74" s="40">
        <v>-1460</v>
      </c>
      <c r="O74" s="14"/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14"/>
      <c r="W74" s="17">
        <f>U74/درآمد!$F$13</f>
        <v>0</v>
      </c>
    </row>
    <row r="75" spans="1:23" ht="18.75" customHeight="1" x14ac:dyDescent="0.2">
      <c r="A75" s="97" t="s">
        <v>168</v>
      </c>
      <c r="B75" s="97"/>
      <c r="C75" s="14"/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14"/>
      <c r="N75" s="40">
        <v>-300000</v>
      </c>
      <c r="O75" s="14"/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14"/>
      <c r="W75" s="17">
        <f>U75/درآمد!$F$13</f>
        <v>0</v>
      </c>
    </row>
    <row r="76" spans="1:23" ht="21.75" thickBot="1" x14ac:dyDescent="0.25">
      <c r="A76" s="93" t="s">
        <v>69</v>
      </c>
      <c r="B76" s="93"/>
      <c r="C76" s="14"/>
      <c r="D76" s="45">
        <v>21916514782</v>
      </c>
      <c r="E76" s="46"/>
      <c r="F76" s="45">
        <f>SUM(F9:F63)</f>
        <v>14539358716</v>
      </c>
      <c r="G76" s="46"/>
      <c r="H76" s="45">
        <v>170173830</v>
      </c>
      <c r="I76" s="14"/>
      <c r="J76" s="23">
        <f>SUM(J9:J63)</f>
        <v>36626047328</v>
      </c>
      <c r="K76" s="14"/>
      <c r="L76" s="24">
        <f>SUM(L9:L63)</f>
        <v>-0.67167543455218781</v>
      </c>
      <c r="M76" s="14"/>
      <c r="N76" s="23">
        <f>SUM(N9:N75)</f>
        <v>47979419680</v>
      </c>
      <c r="O76" s="14"/>
      <c r="P76" s="47">
        <f>SUM(P9:P63)</f>
        <v>-106967680137</v>
      </c>
      <c r="Q76" s="23">
        <f>SUM(P76)</f>
        <v>-106967680137</v>
      </c>
      <c r="R76" s="14"/>
      <c r="S76" s="23">
        <v>3329599216</v>
      </c>
      <c r="T76" s="14"/>
      <c r="U76" s="23">
        <v>-55657484093</v>
      </c>
      <c r="V76" s="14"/>
      <c r="W76" s="24">
        <v>111.75</v>
      </c>
    </row>
    <row r="78" spans="1:23" x14ac:dyDescent="0.2">
      <c r="D78" s="39"/>
      <c r="H78" s="38"/>
      <c r="N78" s="38"/>
      <c r="U78" s="38"/>
    </row>
    <row r="79" spans="1:23" x14ac:dyDescent="0.2">
      <c r="D79" s="39"/>
    </row>
    <row r="80" spans="1:23" x14ac:dyDescent="0.2">
      <c r="F80" s="38"/>
      <c r="N80" s="38"/>
      <c r="Q80" s="38"/>
    </row>
    <row r="81" spans="4:17" x14ac:dyDescent="0.2">
      <c r="D81" s="38"/>
      <c r="F81" s="38"/>
    </row>
    <row r="83" spans="4:17" x14ac:dyDescent="0.2">
      <c r="D83" s="38"/>
      <c r="N83" s="38"/>
      <c r="Q83" s="38"/>
    </row>
    <row r="86" spans="4:17" x14ac:dyDescent="0.2">
      <c r="N86" s="48"/>
    </row>
  </sheetData>
  <autoFilter ref="A8:W8" xr:uid="{00000000-0009-0000-0000-000008000000}">
    <filterColumn colId="0" showButton="0"/>
    <filterColumn colId="15" showButton="0"/>
  </autoFilter>
  <mergeCells count="133">
    <mergeCell ref="A14:B14"/>
    <mergeCell ref="P14:Q14"/>
    <mergeCell ref="A15:B15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76:B76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A65:B65"/>
    <mergeCell ref="A66:B66"/>
    <mergeCell ref="A67:B67"/>
    <mergeCell ref="A68:B68"/>
    <mergeCell ref="A75:B75"/>
    <mergeCell ref="A69:B69"/>
    <mergeCell ref="A70:B70"/>
    <mergeCell ref="A71:B71"/>
    <mergeCell ref="A72:B72"/>
    <mergeCell ref="A73:B73"/>
    <mergeCell ref="A74:B74"/>
    <mergeCell ref="A55:B55"/>
    <mergeCell ref="P55:Q55"/>
    <mergeCell ref="A56:B56"/>
    <mergeCell ref="P56:Q56"/>
    <mergeCell ref="A57:B57"/>
    <mergeCell ref="P57:Q57"/>
    <mergeCell ref="A58:B58"/>
    <mergeCell ref="P58:Q58"/>
  </mergeCells>
  <pageMargins left="0.39" right="0.39" top="0.39" bottom="0.39" header="0" footer="0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60"/>
  <sheetViews>
    <sheetView rightToLeft="1" tabSelected="1" zoomScaleNormal="100" workbookViewId="0">
      <selection activeCell="P60" sqref="P60"/>
    </sheetView>
  </sheetViews>
  <sheetFormatPr defaultRowHeight="12.75" x14ac:dyDescent="0.2"/>
  <cols>
    <col min="1" max="1" width="33.42578125" customWidth="1"/>
    <col min="2" max="2" width="0.5703125" customWidth="1"/>
    <col min="3" max="3" width="1.28515625" customWidth="1"/>
    <col min="4" max="4" width="28.14062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2.140625" bestFit="1" customWidth="1"/>
    <col min="11" max="11" width="1.28515625" customWidth="1"/>
    <col min="12" max="12" width="20" bestFit="1" customWidth="1"/>
    <col min="13" max="13" width="1.28515625" customWidth="1"/>
    <col min="14" max="14" width="19" bestFit="1" customWidth="1"/>
    <col min="15" max="15" width="1.28515625" customWidth="1"/>
    <col min="16" max="16" width="13.7109375" bestFit="1" customWidth="1"/>
    <col min="17" max="17" width="1.28515625" customWidth="1"/>
    <col min="18" max="18" width="20" bestFit="1" customWidth="1"/>
    <col min="19" max="19" width="0.28515625" customWidth="1"/>
  </cols>
  <sheetData>
    <row r="1" spans="1:18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1.75" customHeight="1" x14ac:dyDescent="0.2">
      <c r="A2" s="76" t="s">
        <v>93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4.45" customHeight="1" x14ac:dyDescent="0.2"/>
    <row r="5" spans="1:18" ht="24" x14ac:dyDescent="0.2">
      <c r="A5" s="94" t="s">
        <v>115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1" x14ac:dyDescent="0.2">
      <c r="A6" s="91" t="s">
        <v>70</v>
      </c>
      <c r="B6" s="14"/>
      <c r="C6" s="91"/>
      <c r="D6" s="91"/>
      <c r="E6" s="91"/>
      <c r="F6" s="91"/>
      <c r="G6" s="14"/>
      <c r="H6" s="91" t="s">
        <v>112</v>
      </c>
      <c r="I6" s="91"/>
      <c r="J6" s="91"/>
      <c r="K6" s="91"/>
      <c r="L6" s="91"/>
      <c r="M6" s="14"/>
      <c r="N6" s="91" t="s">
        <v>113</v>
      </c>
      <c r="O6" s="91"/>
      <c r="P6" s="91"/>
      <c r="Q6" s="91"/>
      <c r="R6" s="91"/>
    </row>
    <row r="7" spans="1:18" ht="29.1" customHeight="1" x14ac:dyDescent="0.2">
      <c r="A7" s="91"/>
      <c r="B7" s="14"/>
      <c r="C7" s="15"/>
      <c r="D7" s="6" t="s">
        <v>135</v>
      </c>
      <c r="E7" s="15"/>
      <c r="F7" s="6" t="s">
        <v>136</v>
      </c>
      <c r="G7" s="14"/>
      <c r="H7" s="6" t="s">
        <v>137</v>
      </c>
      <c r="I7" s="15"/>
      <c r="J7" s="6" t="s">
        <v>138</v>
      </c>
      <c r="K7" s="15"/>
      <c r="L7" s="6" t="s">
        <v>139</v>
      </c>
      <c r="M7" s="14"/>
      <c r="N7" s="6" t="s">
        <v>137</v>
      </c>
      <c r="O7" s="15"/>
      <c r="P7" s="6" t="s">
        <v>138</v>
      </c>
      <c r="Q7" s="15"/>
      <c r="R7" s="6" t="s">
        <v>139</v>
      </c>
    </row>
    <row r="8" spans="1:18" ht="21.75" customHeight="1" x14ac:dyDescent="0.2">
      <c r="A8" s="28" t="s">
        <v>34</v>
      </c>
      <c r="B8" s="14"/>
      <c r="C8" s="14"/>
      <c r="D8" s="16">
        <v>6298165</v>
      </c>
      <c r="E8" s="14"/>
      <c r="F8" s="16">
        <v>630</v>
      </c>
      <c r="G8" s="14"/>
      <c r="H8" s="16">
        <v>3967843950</v>
      </c>
      <c r="I8" s="14"/>
      <c r="J8" s="16">
        <v>0</v>
      </c>
      <c r="K8" s="14"/>
      <c r="L8" s="16">
        <v>3967843950</v>
      </c>
      <c r="M8" s="14"/>
      <c r="N8" s="16">
        <v>3967843950</v>
      </c>
      <c r="O8" s="14"/>
      <c r="P8" s="16">
        <v>0</v>
      </c>
      <c r="Q8" s="14"/>
      <c r="R8" s="16">
        <v>3967843950</v>
      </c>
    </row>
    <row r="9" spans="1:18" ht="21.75" customHeight="1" x14ac:dyDescent="0.2">
      <c r="A9" s="29" t="s">
        <v>57</v>
      </c>
      <c r="B9" s="14"/>
      <c r="C9" s="14"/>
      <c r="D9" s="18">
        <v>15818513</v>
      </c>
      <c r="E9" s="14"/>
      <c r="F9" s="18">
        <v>34</v>
      </c>
      <c r="G9" s="14"/>
      <c r="H9" s="18">
        <v>537829442</v>
      </c>
      <c r="I9" s="14"/>
      <c r="J9" s="18">
        <v>26943960</v>
      </c>
      <c r="K9" s="14"/>
      <c r="L9" s="18">
        <v>510885482</v>
      </c>
      <c r="M9" s="14"/>
      <c r="N9" s="18">
        <v>537829442</v>
      </c>
      <c r="O9" s="14"/>
      <c r="P9" s="18">
        <v>26943960</v>
      </c>
      <c r="Q9" s="14"/>
      <c r="R9" s="18">
        <v>510885482</v>
      </c>
    </row>
    <row r="10" spans="1:18" ht="21.75" customHeight="1" x14ac:dyDescent="0.2">
      <c r="A10" s="29" t="s">
        <v>59</v>
      </c>
      <c r="B10" s="14"/>
      <c r="C10" s="14"/>
      <c r="D10" s="18">
        <v>1401054</v>
      </c>
      <c r="E10" s="14"/>
      <c r="F10" s="18">
        <v>250</v>
      </c>
      <c r="G10" s="14"/>
      <c r="H10" s="18">
        <v>0</v>
      </c>
      <c r="I10" s="14"/>
      <c r="J10" s="18">
        <v>0</v>
      </c>
      <c r="K10" s="14"/>
      <c r="L10" s="18">
        <v>0</v>
      </c>
      <c r="M10" s="14"/>
      <c r="N10" s="18">
        <v>350263500</v>
      </c>
      <c r="O10" s="14"/>
      <c r="P10" s="18">
        <v>13604705</v>
      </c>
      <c r="Q10" s="14"/>
      <c r="R10" s="18">
        <v>336658795</v>
      </c>
    </row>
    <row r="11" spans="1:18" ht="21.75" customHeight="1" x14ac:dyDescent="0.2">
      <c r="A11" s="29" t="s">
        <v>48</v>
      </c>
      <c r="B11" s="14"/>
      <c r="C11" s="14"/>
      <c r="D11" s="18">
        <v>34950</v>
      </c>
      <c r="E11" s="14"/>
      <c r="F11" s="18">
        <v>1190</v>
      </c>
      <c r="G11" s="14"/>
      <c r="H11" s="18">
        <v>0</v>
      </c>
      <c r="I11" s="14"/>
      <c r="J11" s="18">
        <v>0</v>
      </c>
      <c r="K11" s="14"/>
      <c r="L11" s="18">
        <v>0</v>
      </c>
      <c r="M11" s="14"/>
      <c r="N11" s="18">
        <v>41590500</v>
      </c>
      <c r="O11" s="14"/>
      <c r="P11" s="18">
        <v>0</v>
      </c>
      <c r="Q11" s="14"/>
      <c r="R11" s="18">
        <v>41590500</v>
      </c>
    </row>
    <row r="12" spans="1:18" ht="21.75" customHeight="1" x14ac:dyDescent="0.2">
      <c r="A12" s="29" t="s">
        <v>24</v>
      </c>
      <c r="B12" s="14"/>
      <c r="C12" s="14"/>
      <c r="D12" s="18">
        <v>3400000</v>
      </c>
      <c r="E12" s="14"/>
      <c r="F12" s="18">
        <v>82</v>
      </c>
      <c r="G12" s="14"/>
      <c r="H12" s="18">
        <v>278800000</v>
      </c>
      <c r="I12" s="14"/>
      <c r="J12" s="18">
        <v>190828</v>
      </c>
      <c r="K12" s="14"/>
      <c r="L12" s="18">
        <v>278609172</v>
      </c>
      <c r="M12" s="14"/>
      <c r="N12" s="18">
        <v>278800000</v>
      </c>
      <c r="O12" s="14"/>
      <c r="P12" s="18">
        <v>190828</v>
      </c>
      <c r="Q12" s="14"/>
      <c r="R12" s="18">
        <v>278609172</v>
      </c>
    </row>
    <row r="13" spans="1:18" ht="21.75" customHeight="1" x14ac:dyDescent="0.2">
      <c r="A13" s="29" t="s">
        <v>49</v>
      </c>
      <c r="B13" s="14"/>
      <c r="C13" s="14"/>
      <c r="D13" s="18">
        <v>700000</v>
      </c>
      <c r="E13" s="14"/>
      <c r="F13" s="18">
        <v>2920</v>
      </c>
      <c r="G13" s="14"/>
      <c r="H13" s="18">
        <v>2044000000</v>
      </c>
      <c r="I13" s="14"/>
      <c r="J13" s="18">
        <v>30342780</v>
      </c>
      <c r="K13" s="14"/>
      <c r="L13" s="18">
        <v>2013657220</v>
      </c>
      <c r="M13" s="14"/>
      <c r="N13" s="18">
        <v>2044000000</v>
      </c>
      <c r="O13" s="14"/>
      <c r="P13" s="18">
        <v>30342780</v>
      </c>
      <c r="Q13" s="14"/>
      <c r="R13" s="18">
        <v>2013657220</v>
      </c>
    </row>
    <row r="14" spans="1:18" ht="21.75" customHeight="1" x14ac:dyDescent="0.2">
      <c r="A14" s="29" t="s">
        <v>21</v>
      </c>
      <c r="B14" s="14"/>
      <c r="C14" s="14"/>
      <c r="D14" s="18">
        <v>2035520</v>
      </c>
      <c r="E14" s="14"/>
      <c r="F14" s="18">
        <v>2800</v>
      </c>
      <c r="G14" s="14"/>
      <c r="H14" s="18">
        <v>0</v>
      </c>
      <c r="I14" s="14"/>
      <c r="J14" s="18">
        <v>0</v>
      </c>
      <c r="K14" s="14"/>
      <c r="L14" s="18">
        <v>0</v>
      </c>
      <c r="M14" s="14"/>
      <c r="N14" s="18">
        <v>5699456000</v>
      </c>
      <c r="O14" s="14"/>
      <c r="P14" s="18">
        <v>196013037</v>
      </c>
      <c r="Q14" s="14"/>
      <c r="R14" s="18">
        <v>5503442963</v>
      </c>
    </row>
    <row r="15" spans="1:18" ht="21.75" customHeight="1" x14ac:dyDescent="0.2">
      <c r="A15" s="29" t="s">
        <v>40</v>
      </c>
      <c r="B15" s="14"/>
      <c r="C15" s="14"/>
      <c r="D15" s="18">
        <v>175000</v>
      </c>
      <c r="E15" s="14"/>
      <c r="F15" s="18">
        <v>3500</v>
      </c>
      <c r="G15" s="14"/>
      <c r="H15" s="18">
        <v>0</v>
      </c>
      <c r="I15" s="14"/>
      <c r="J15" s="18">
        <v>0</v>
      </c>
      <c r="K15" s="14"/>
      <c r="L15" s="18">
        <v>0</v>
      </c>
      <c r="M15" s="14"/>
      <c r="N15" s="18">
        <v>612500000</v>
      </c>
      <c r="O15" s="14"/>
      <c r="P15" s="18">
        <v>52543832</v>
      </c>
      <c r="Q15" s="14"/>
      <c r="R15" s="18">
        <v>559956168</v>
      </c>
    </row>
    <row r="16" spans="1:18" ht="21.75" customHeight="1" x14ac:dyDescent="0.2">
      <c r="A16" s="29" t="s">
        <v>66</v>
      </c>
      <c r="B16" s="14"/>
      <c r="C16" s="14"/>
      <c r="D16" s="18">
        <v>956700</v>
      </c>
      <c r="E16" s="14"/>
      <c r="F16" s="18">
        <v>278</v>
      </c>
      <c r="G16" s="14"/>
      <c r="H16" s="18">
        <v>265962600</v>
      </c>
      <c r="I16" s="14"/>
      <c r="J16" s="18">
        <v>20510390</v>
      </c>
      <c r="K16" s="14"/>
      <c r="L16" s="18">
        <v>245452210</v>
      </c>
      <c r="M16" s="14"/>
      <c r="N16" s="18">
        <v>265962600</v>
      </c>
      <c r="O16" s="14"/>
      <c r="P16" s="18">
        <v>20510390</v>
      </c>
      <c r="Q16" s="14"/>
      <c r="R16" s="18">
        <v>245452210</v>
      </c>
    </row>
    <row r="17" spans="1:18" ht="21.75" customHeight="1" x14ac:dyDescent="0.2">
      <c r="A17" s="29" t="s">
        <v>27</v>
      </c>
      <c r="B17" s="14"/>
      <c r="C17" s="14"/>
      <c r="D17" s="18">
        <v>9658442</v>
      </c>
      <c r="E17" s="14"/>
      <c r="F17" s="18">
        <v>610</v>
      </c>
      <c r="G17" s="14"/>
      <c r="H17" s="18">
        <v>5891649620</v>
      </c>
      <c r="I17" s="14"/>
      <c r="J17" s="18">
        <v>198857797</v>
      </c>
      <c r="K17" s="14"/>
      <c r="L17" s="18">
        <v>5692791823</v>
      </c>
      <c r="M17" s="14"/>
      <c r="N17" s="18">
        <v>5891649620</v>
      </c>
      <c r="O17" s="14"/>
      <c r="P17" s="18">
        <v>198857797</v>
      </c>
      <c r="Q17" s="14"/>
      <c r="R17" s="18">
        <v>5692791823</v>
      </c>
    </row>
    <row r="18" spans="1:18" ht="21.75" customHeight="1" x14ac:dyDescent="0.2">
      <c r="A18" s="29" t="s">
        <v>26</v>
      </c>
      <c r="B18" s="14"/>
      <c r="C18" s="14"/>
      <c r="D18" s="18">
        <v>50000</v>
      </c>
      <c r="E18" s="14"/>
      <c r="F18" s="18">
        <v>280</v>
      </c>
      <c r="G18" s="14"/>
      <c r="H18" s="18">
        <v>0</v>
      </c>
      <c r="I18" s="14"/>
      <c r="J18" s="18">
        <v>0</v>
      </c>
      <c r="K18" s="14"/>
      <c r="L18" s="18">
        <v>0</v>
      </c>
      <c r="M18" s="14"/>
      <c r="N18" s="18">
        <v>14000000</v>
      </c>
      <c r="O18" s="14"/>
      <c r="P18" s="18">
        <v>543779</v>
      </c>
      <c r="Q18" s="14"/>
      <c r="R18" s="18">
        <v>13456221</v>
      </c>
    </row>
    <row r="19" spans="1:18" ht="21.75" customHeight="1" x14ac:dyDescent="0.2">
      <c r="A19" s="29" t="s">
        <v>60</v>
      </c>
      <c r="B19" s="14"/>
      <c r="C19" s="14"/>
      <c r="D19" s="18">
        <v>12725747</v>
      </c>
      <c r="E19" s="14"/>
      <c r="F19" s="18">
        <v>400</v>
      </c>
      <c r="G19" s="14"/>
      <c r="H19" s="18">
        <v>5090298800</v>
      </c>
      <c r="I19" s="14"/>
      <c r="J19" s="18">
        <v>239230753</v>
      </c>
      <c r="K19" s="14"/>
      <c r="L19" s="18">
        <v>4851068047</v>
      </c>
      <c r="M19" s="14"/>
      <c r="N19" s="18">
        <v>5090298800</v>
      </c>
      <c r="O19" s="14"/>
      <c r="P19" s="18">
        <v>239230753</v>
      </c>
      <c r="Q19" s="14"/>
      <c r="R19" s="18">
        <v>4851068047</v>
      </c>
    </row>
    <row r="20" spans="1:18" ht="21.75" customHeight="1" x14ac:dyDescent="0.2">
      <c r="A20" s="29" t="s">
        <v>51</v>
      </c>
      <c r="B20" s="14"/>
      <c r="C20" s="14"/>
      <c r="D20" s="18">
        <v>294172</v>
      </c>
      <c r="E20" s="14"/>
      <c r="F20" s="18">
        <v>5600</v>
      </c>
      <c r="G20" s="14"/>
      <c r="H20" s="18">
        <v>0</v>
      </c>
      <c r="I20" s="14"/>
      <c r="J20" s="18">
        <v>0</v>
      </c>
      <c r="K20" s="14"/>
      <c r="L20" s="18">
        <v>0</v>
      </c>
      <c r="M20" s="14"/>
      <c r="N20" s="18">
        <v>1647363200</v>
      </c>
      <c r="O20" s="14"/>
      <c r="P20" s="18">
        <v>0</v>
      </c>
      <c r="Q20" s="14"/>
      <c r="R20" s="18">
        <v>1647363200</v>
      </c>
    </row>
    <row r="21" spans="1:18" ht="21.75" customHeight="1" x14ac:dyDescent="0.2">
      <c r="A21" s="29" t="s">
        <v>47</v>
      </c>
      <c r="B21" s="14"/>
      <c r="C21" s="14"/>
      <c r="D21" s="18">
        <v>6921627</v>
      </c>
      <c r="E21" s="14"/>
      <c r="F21" s="18">
        <v>36</v>
      </c>
      <c r="G21" s="14"/>
      <c r="H21" s="18">
        <v>249178572</v>
      </c>
      <c r="I21" s="14"/>
      <c r="J21" s="18">
        <v>12944341</v>
      </c>
      <c r="K21" s="14"/>
      <c r="L21" s="18">
        <v>236234231</v>
      </c>
      <c r="M21" s="14"/>
      <c r="N21" s="18">
        <v>249178572</v>
      </c>
      <c r="O21" s="14"/>
      <c r="P21" s="18">
        <v>12944341</v>
      </c>
      <c r="Q21" s="14"/>
      <c r="R21" s="18">
        <v>236234231</v>
      </c>
    </row>
    <row r="22" spans="1:18" ht="21.75" customHeight="1" x14ac:dyDescent="0.2">
      <c r="A22" s="29" t="s">
        <v>23</v>
      </c>
      <c r="B22" s="14"/>
      <c r="C22" s="14"/>
      <c r="D22" s="18">
        <v>24135977</v>
      </c>
      <c r="E22" s="14"/>
      <c r="F22" s="18">
        <v>82</v>
      </c>
      <c r="G22" s="14"/>
      <c r="H22" s="18">
        <v>0</v>
      </c>
      <c r="I22" s="14"/>
      <c r="J22" s="18">
        <v>0</v>
      </c>
      <c r="K22" s="14"/>
      <c r="L22" s="18">
        <v>0</v>
      </c>
      <c r="M22" s="14"/>
      <c r="N22" s="18">
        <v>1979150114</v>
      </c>
      <c r="O22" s="14"/>
      <c r="P22" s="18">
        <v>0</v>
      </c>
      <c r="Q22" s="14"/>
      <c r="R22" s="18">
        <v>1979150114</v>
      </c>
    </row>
    <row r="23" spans="1:18" ht="21.75" customHeight="1" x14ac:dyDescent="0.2">
      <c r="A23" s="29" t="s">
        <v>22</v>
      </c>
      <c r="B23" s="14"/>
      <c r="C23" s="14"/>
      <c r="D23" s="18">
        <v>19993677</v>
      </c>
      <c r="E23" s="14"/>
      <c r="F23" s="18">
        <v>17</v>
      </c>
      <c r="G23" s="14"/>
      <c r="H23" s="18">
        <v>0</v>
      </c>
      <c r="I23" s="14"/>
      <c r="J23" s="18">
        <v>0</v>
      </c>
      <c r="K23" s="14"/>
      <c r="L23" s="18">
        <v>0</v>
      </c>
      <c r="M23" s="14"/>
      <c r="N23" s="18">
        <v>339892509</v>
      </c>
      <c r="O23" s="14"/>
      <c r="P23" s="18">
        <v>232644</v>
      </c>
      <c r="Q23" s="14"/>
      <c r="R23" s="18">
        <v>339659865</v>
      </c>
    </row>
    <row r="24" spans="1:18" ht="21.75" customHeight="1" x14ac:dyDescent="0.2">
      <c r="A24" s="29" t="s">
        <v>25</v>
      </c>
      <c r="B24" s="14"/>
      <c r="C24" s="14"/>
      <c r="D24" s="18">
        <v>1891700</v>
      </c>
      <c r="E24" s="14"/>
      <c r="F24" s="18">
        <v>100</v>
      </c>
      <c r="G24" s="14"/>
      <c r="H24" s="18">
        <v>189170000</v>
      </c>
      <c r="I24" s="14"/>
      <c r="J24" s="18">
        <v>26897262</v>
      </c>
      <c r="K24" s="14"/>
      <c r="L24" s="18">
        <v>162272738</v>
      </c>
      <c r="M24" s="14"/>
      <c r="N24" s="18">
        <v>189170000</v>
      </c>
      <c r="O24" s="14"/>
      <c r="P24" s="18">
        <v>26897262</v>
      </c>
      <c r="Q24" s="14"/>
      <c r="R24" s="18">
        <v>162272738</v>
      </c>
    </row>
    <row r="25" spans="1:18" ht="21.75" customHeight="1" x14ac:dyDescent="0.2">
      <c r="A25" s="29" t="s">
        <v>28</v>
      </c>
      <c r="B25" s="14"/>
      <c r="C25" s="14"/>
      <c r="D25" s="18">
        <v>1700000</v>
      </c>
      <c r="E25" s="14"/>
      <c r="F25" s="18">
        <v>1500</v>
      </c>
      <c r="G25" s="14"/>
      <c r="H25" s="18">
        <v>2550000000</v>
      </c>
      <c r="I25" s="14"/>
      <c r="J25" s="18">
        <v>152704443</v>
      </c>
      <c r="K25" s="14"/>
      <c r="L25" s="18">
        <v>2397295557</v>
      </c>
      <c r="M25" s="14"/>
      <c r="N25" s="18">
        <v>2550000000</v>
      </c>
      <c r="O25" s="14"/>
      <c r="P25" s="18">
        <v>152704443</v>
      </c>
      <c r="Q25" s="14"/>
      <c r="R25" s="18">
        <v>2397295557</v>
      </c>
    </row>
    <row r="26" spans="1:18" ht="21.75" customHeight="1" x14ac:dyDescent="0.2">
      <c r="A26" s="29" t="s">
        <v>53</v>
      </c>
      <c r="B26" s="14"/>
      <c r="C26" s="14"/>
      <c r="D26" s="18">
        <v>1600677</v>
      </c>
      <c r="E26" s="14"/>
      <c r="F26" s="18">
        <v>45</v>
      </c>
      <c r="G26" s="14"/>
      <c r="H26" s="18">
        <v>72030465</v>
      </c>
      <c r="I26" s="14"/>
      <c r="J26" s="18">
        <v>5216946</v>
      </c>
      <c r="K26" s="14"/>
      <c r="L26" s="18">
        <v>66813519</v>
      </c>
      <c r="M26" s="14"/>
      <c r="N26" s="18">
        <v>72030465</v>
      </c>
      <c r="O26" s="14"/>
      <c r="P26" s="18">
        <v>5216946</v>
      </c>
      <c r="Q26" s="14"/>
      <c r="R26" s="18">
        <v>66813519</v>
      </c>
    </row>
    <row r="27" spans="1:18" ht="21.75" customHeight="1" x14ac:dyDescent="0.2">
      <c r="A27" s="29" t="s">
        <v>36</v>
      </c>
      <c r="B27" s="14"/>
      <c r="C27" s="14"/>
      <c r="D27" s="18">
        <v>761720</v>
      </c>
      <c r="E27" s="14"/>
      <c r="F27" s="18">
        <v>210</v>
      </c>
      <c r="G27" s="14"/>
      <c r="H27" s="18">
        <v>159961200</v>
      </c>
      <c r="I27" s="14"/>
      <c r="J27" s="18">
        <v>8013671</v>
      </c>
      <c r="K27" s="14"/>
      <c r="L27" s="18">
        <v>151947529</v>
      </c>
      <c r="M27" s="14"/>
      <c r="N27" s="18">
        <v>159961200</v>
      </c>
      <c r="O27" s="14"/>
      <c r="P27" s="18">
        <v>8013671</v>
      </c>
      <c r="Q27" s="14"/>
      <c r="R27" s="18">
        <v>151947529</v>
      </c>
    </row>
    <row r="28" spans="1:18" ht="21.75" customHeight="1" x14ac:dyDescent="0.2">
      <c r="A28" s="29" t="s">
        <v>38</v>
      </c>
      <c r="B28" s="14"/>
      <c r="C28" s="14"/>
      <c r="D28" s="18">
        <v>617383</v>
      </c>
      <c r="E28" s="14"/>
      <c r="F28" s="18">
        <v>5000</v>
      </c>
      <c r="G28" s="14"/>
      <c r="H28" s="18">
        <v>0</v>
      </c>
      <c r="I28" s="14"/>
      <c r="J28" s="18">
        <v>0</v>
      </c>
      <c r="K28" s="14"/>
      <c r="L28" s="18">
        <v>0</v>
      </c>
      <c r="M28" s="14"/>
      <c r="N28" s="18">
        <v>3086915000</v>
      </c>
      <c r="O28" s="14"/>
      <c r="P28" s="18">
        <v>0</v>
      </c>
      <c r="Q28" s="14"/>
      <c r="R28" s="18">
        <v>3086915000</v>
      </c>
    </row>
    <row r="29" spans="1:18" ht="21.75" customHeight="1" x14ac:dyDescent="0.2">
      <c r="A29" s="29" t="s">
        <v>52</v>
      </c>
      <c r="B29" s="14"/>
      <c r="C29" s="14"/>
      <c r="D29" s="18">
        <v>170000</v>
      </c>
      <c r="E29" s="14"/>
      <c r="F29" s="18">
        <v>600</v>
      </c>
      <c r="G29" s="14"/>
      <c r="H29" s="18">
        <v>102000000</v>
      </c>
      <c r="I29" s="14"/>
      <c r="J29" s="18">
        <v>7865992</v>
      </c>
      <c r="K29" s="14"/>
      <c r="L29" s="18">
        <v>94134008</v>
      </c>
      <c r="M29" s="14"/>
      <c r="N29" s="18">
        <v>102000000</v>
      </c>
      <c r="O29" s="14"/>
      <c r="P29" s="18">
        <v>7865992</v>
      </c>
      <c r="Q29" s="14"/>
      <c r="R29" s="18">
        <v>94134008</v>
      </c>
    </row>
    <row r="30" spans="1:18" ht="21.75" customHeight="1" x14ac:dyDescent="0.2">
      <c r="A30" s="29" t="s">
        <v>33</v>
      </c>
      <c r="B30" s="14"/>
      <c r="C30" s="14"/>
      <c r="D30" s="18">
        <v>8660149</v>
      </c>
      <c r="E30" s="14"/>
      <c r="F30" s="18">
        <v>230</v>
      </c>
      <c r="G30" s="14"/>
      <c r="H30" s="18">
        <v>0</v>
      </c>
      <c r="I30" s="14"/>
      <c r="J30" s="18">
        <v>0</v>
      </c>
      <c r="K30" s="14"/>
      <c r="L30" s="18">
        <v>0</v>
      </c>
      <c r="M30" s="14"/>
      <c r="N30" s="18">
        <v>1991834270</v>
      </c>
      <c r="O30" s="14"/>
      <c r="P30" s="18">
        <v>87395479</v>
      </c>
      <c r="Q30" s="14"/>
      <c r="R30" s="18">
        <v>1904438791</v>
      </c>
    </row>
    <row r="31" spans="1:18" ht="21.75" customHeight="1" x14ac:dyDescent="0.2">
      <c r="A31" s="29" t="s">
        <v>41</v>
      </c>
      <c r="B31" s="14"/>
      <c r="C31" s="14"/>
      <c r="D31" s="18">
        <v>75321</v>
      </c>
      <c r="E31" s="14"/>
      <c r="F31" s="18">
        <v>8700</v>
      </c>
      <c r="G31" s="14"/>
      <c r="H31" s="18">
        <v>0</v>
      </c>
      <c r="I31" s="14"/>
      <c r="J31" s="18">
        <v>0</v>
      </c>
      <c r="K31" s="14"/>
      <c r="L31" s="18">
        <v>0</v>
      </c>
      <c r="M31" s="14"/>
      <c r="N31" s="18">
        <v>655292700</v>
      </c>
      <c r="O31" s="14"/>
      <c r="P31" s="18">
        <v>68343410</v>
      </c>
      <c r="Q31" s="14"/>
      <c r="R31" s="18">
        <v>586949290</v>
      </c>
    </row>
    <row r="32" spans="1:18" ht="21.75" customHeight="1" x14ac:dyDescent="0.2">
      <c r="A32" s="29" t="s">
        <v>29</v>
      </c>
      <c r="B32" s="14"/>
      <c r="C32" s="14"/>
      <c r="D32" s="18">
        <v>1100000</v>
      </c>
      <c r="E32" s="14"/>
      <c r="F32" s="18">
        <v>1900</v>
      </c>
      <c r="G32" s="14"/>
      <c r="H32" s="18">
        <v>0</v>
      </c>
      <c r="I32" s="14"/>
      <c r="J32" s="18">
        <v>0</v>
      </c>
      <c r="K32" s="14"/>
      <c r="L32" s="18">
        <v>0</v>
      </c>
      <c r="M32" s="14"/>
      <c r="N32" s="18">
        <v>2090000000</v>
      </c>
      <c r="O32" s="14"/>
      <c r="P32" s="18">
        <v>0</v>
      </c>
      <c r="Q32" s="14"/>
      <c r="R32" s="18">
        <v>2090000000</v>
      </c>
    </row>
    <row r="33" spans="1:18" ht="21.75" customHeight="1" x14ac:dyDescent="0.2">
      <c r="A33" s="29" t="s">
        <v>46</v>
      </c>
      <c r="B33" s="14"/>
      <c r="C33" s="14"/>
      <c r="D33" s="18">
        <v>6000000</v>
      </c>
      <c r="E33" s="14"/>
      <c r="F33" s="18">
        <v>420</v>
      </c>
      <c r="G33" s="14"/>
      <c r="H33" s="18">
        <v>0</v>
      </c>
      <c r="I33" s="14"/>
      <c r="J33" s="18">
        <v>0</v>
      </c>
      <c r="K33" s="14"/>
      <c r="L33" s="18">
        <v>0</v>
      </c>
      <c r="M33" s="14"/>
      <c r="N33" s="18">
        <v>2520000000</v>
      </c>
      <c r="O33" s="14"/>
      <c r="P33" s="18">
        <v>23934871</v>
      </c>
      <c r="Q33" s="14"/>
      <c r="R33" s="18">
        <v>2496065129</v>
      </c>
    </row>
    <row r="34" spans="1:18" ht="21.75" customHeight="1" x14ac:dyDescent="0.2">
      <c r="A34" s="29" t="s">
        <v>30</v>
      </c>
      <c r="B34" s="14"/>
      <c r="C34" s="14"/>
      <c r="D34" s="18">
        <v>144037</v>
      </c>
      <c r="E34" s="14"/>
      <c r="F34" s="18">
        <v>5700</v>
      </c>
      <c r="G34" s="14"/>
      <c r="H34" s="18">
        <v>821010900</v>
      </c>
      <c r="I34" s="14"/>
      <c r="J34" s="18">
        <v>38074313</v>
      </c>
      <c r="K34" s="14"/>
      <c r="L34" s="18">
        <v>782936587</v>
      </c>
      <c r="M34" s="14"/>
      <c r="N34" s="18">
        <v>821010900</v>
      </c>
      <c r="O34" s="14"/>
      <c r="P34" s="18">
        <v>38074313</v>
      </c>
      <c r="Q34" s="14"/>
      <c r="R34" s="18">
        <v>782936587</v>
      </c>
    </row>
    <row r="35" spans="1:18" ht="21.75" customHeight="1" x14ac:dyDescent="0.2">
      <c r="A35" s="29" t="s">
        <v>64</v>
      </c>
      <c r="B35" s="14"/>
      <c r="C35" s="14"/>
      <c r="D35" s="18">
        <v>350000</v>
      </c>
      <c r="E35" s="14"/>
      <c r="F35" s="18">
        <v>410</v>
      </c>
      <c r="G35" s="14"/>
      <c r="H35" s="18">
        <v>0</v>
      </c>
      <c r="I35" s="14"/>
      <c r="J35" s="18">
        <v>0</v>
      </c>
      <c r="K35" s="14"/>
      <c r="L35" s="18">
        <v>0</v>
      </c>
      <c r="M35" s="14"/>
      <c r="N35" s="18">
        <v>143500000</v>
      </c>
      <c r="O35" s="14"/>
      <c r="P35" s="18">
        <v>0</v>
      </c>
      <c r="Q35" s="14"/>
      <c r="R35" s="18">
        <v>143500000</v>
      </c>
    </row>
    <row r="36" spans="1:18" ht="21.75" customHeight="1" x14ac:dyDescent="0.2">
      <c r="A36" s="29" t="s">
        <v>54</v>
      </c>
      <c r="B36" s="14"/>
      <c r="C36" s="14"/>
      <c r="D36" s="18">
        <v>4509700</v>
      </c>
      <c r="E36" s="14"/>
      <c r="F36" s="18">
        <v>700</v>
      </c>
      <c r="G36" s="14"/>
      <c r="H36" s="18">
        <v>0</v>
      </c>
      <c r="I36" s="14"/>
      <c r="J36" s="18">
        <v>0</v>
      </c>
      <c r="K36" s="14"/>
      <c r="L36" s="18">
        <v>0</v>
      </c>
      <c r="M36" s="14"/>
      <c r="N36" s="18">
        <v>3156790000</v>
      </c>
      <c r="O36" s="14"/>
      <c r="P36" s="18">
        <v>0</v>
      </c>
      <c r="Q36" s="14"/>
      <c r="R36" s="18">
        <v>3156790000</v>
      </c>
    </row>
    <row r="37" spans="1:18" ht="21.75" customHeight="1" x14ac:dyDescent="0.2">
      <c r="A37" s="29" t="s">
        <v>19</v>
      </c>
      <c r="B37" s="14"/>
      <c r="C37" s="14"/>
      <c r="D37" s="18">
        <v>2771416</v>
      </c>
      <c r="E37" s="14"/>
      <c r="F37" s="18">
        <v>110</v>
      </c>
      <c r="G37" s="14"/>
      <c r="H37" s="18">
        <v>304855760</v>
      </c>
      <c r="I37" s="14"/>
      <c r="J37" s="18">
        <v>22259309</v>
      </c>
      <c r="K37" s="14"/>
      <c r="L37" s="18">
        <v>282596451</v>
      </c>
      <c r="M37" s="14"/>
      <c r="N37" s="18">
        <v>304855760</v>
      </c>
      <c r="O37" s="14"/>
      <c r="P37" s="18">
        <v>22259309</v>
      </c>
      <c r="Q37" s="14"/>
      <c r="R37" s="18">
        <v>282596451</v>
      </c>
    </row>
    <row r="38" spans="1:18" ht="21.75" customHeight="1" x14ac:dyDescent="0.2">
      <c r="A38" s="29" t="s">
        <v>31</v>
      </c>
      <c r="B38" s="14"/>
      <c r="C38" s="14"/>
      <c r="D38" s="18">
        <v>2200000</v>
      </c>
      <c r="E38" s="14"/>
      <c r="F38" s="18">
        <v>38</v>
      </c>
      <c r="G38" s="14"/>
      <c r="H38" s="18">
        <v>83600000</v>
      </c>
      <c r="I38" s="14"/>
      <c r="J38" s="18">
        <v>11886722</v>
      </c>
      <c r="K38" s="14"/>
      <c r="L38" s="18">
        <v>71713278</v>
      </c>
      <c r="M38" s="14"/>
      <c r="N38" s="18">
        <v>83600000</v>
      </c>
      <c r="O38" s="14"/>
      <c r="P38" s="18">
        <v>11886722</v>
      </c>
      <c r="Q38" s="14"/>
      <c r="R38" s="18">
        <v>71713278</v>
      </c>
    </row>
    <row r="39" spans="1:18" ht="21.75" customHeight="1" x14ac:dyDescent="0.2">
      <c r="A39" s="29" t="s">
        <v>68</v>
      </c>
      <c r="B39" s="14"/>
      <c r="C39" s="14"/>
      <c r="D39" s="18">
        <v>350000</v>
      </c>
      <c r="E39" s="14"/>
      <c r="F39" s="18">
        <v>320</v>
      </c>
      <c r="G39" s="14"/>
      <c r="H39" s="18">
        <v>112000000</v>
      </c>
      <c r="I39" s="14"/>
      <c r="J39" s="18">
        <v>1737020</v>
      </c>
      <c r="K39" s="14"/>
      <c r="L39" s="18">
        <v>110262980</v>
      </c>
      <c r="M39" s="14"/>
      <c r="N39" s="18">
        <v>112000000</v>
      </c>
      <c r="O39" s="14"/>
      <c r="P39" s="18">
        <v>1737020</v>
      </c>
      <c r="Q39" s="14"/>
      <c r="R39" s="18">
        <v>110262980</v>
      </c>
    </row>
    <row r="40" spans="1:18" ht="21.75" customHeight="1" x14ac:dyDescent="0.2">
      <c r="A40" s="29" t="s">
        <v>65</v>
      </c>
      <c r="B40" s="14"/>
      <c r="C40" s="14"/>
      <c r="D40" s="18">
        <v>380000</v>
      </c>
      <c r="E40" s="14"/>
      <c r="F40" s="18">
        <v>1350</v>
      </c>
      <c r="G40" s="14"/>
      <c r="H40" s="18">
        <v>0</v>
      </c>
      <c r="I40" s="14"/>
      <c r="J40" s="18">
        <v>0</v>
      </c>
      <c r="K40" s="14"/>
      <c r="L40" s="18">
        <v>0</v>
      </c>
      <c r="M40" s="14"/>
      <c r="N40" s="18">
        <v>513000000</v>
      </c>
      <c r="O40" s="14"/>
      <c r="P40" s="18">
        <v>0</v>
      </c>
      <c r="Q40" s="14"/>
      <c r="R40" s="18">
        <v>513000000</v>
      </c>
    </row>
    <row r="41" spans="1:18" ht="21.75" customHeight="1" x14ac:dyDescent="0.2">
      <c r="A41" s="55" t="s">
        <v>37</v>
      </c>
      <c r="B41" s="52"/>
      <c r="C41" s="52"/>
      <c r="D41" s="56">
        <v>625000</v>
      </c>
      <c r="E41" s="52"/>
      <c r="F41" s="56">
        <v>3000</v>
      </c>
      <c r="G41" s="52"/>
      <c r="H41" s="56">
        <v>0</v>
      </c>
      <c r="I41" s="52"/>
      <c r="J41" s="56">
        <v>0</v>
      </c>
      <c r="K41" s="52"/>
      <c r="L41" s="56">
        <v>0</v>
      </c>
      <c r="M41" s="52"/>
      <c r="N41" s="56">
        <v>1875000000</v>
      </c>
      <c r="O41" s="52"/>
      <c r="P41" s="56">
        <v>209854015</v>
      </c>
      <c r="Q41" s="52"/>
      <c r="R41" s="56">
        <v>1665145985</v>
      </c>
    </row>
    <row r="42" spans="1:18" ht="21.75" customHeight="1" x14ac:dyDescent="0.2">
      <c r="A42" s="98" t="s">
        <v>179</v>
      </c>
      <c r="B42" s="98"/>
      <c r="C42" s="52"/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2"/>
      <c r="N42" s="56">
        <v>-655401</v>
      </c>
      <c r="O42" s="52"/>
      <c r="P42" s="54">
        <v>0</v>
      </c>
      <c r="Q42" s="52"/>
      <c r="R42" s="56">
        <v>-655401</v>
      </c>
    </row>
    <row r="43" spans="1:18" ht="21.75" customHeight="1" x14ac:dyDescent="0.2">
      <c r="A43" s="98" t="s">
        <v>169</v>
      </c>
      <c r="B43" s="98"/>
      <c r="C43" s="14"/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14"/>
      <c r="N43" s="54">
        <v>-600</v>
      </c>
      <c r="O43" s="14"/>
      <c r="P43" s="54">
        <v>0</v>
      </c>
      <c r="Q43" s="14"/>
      <c r="R43" s="54">
        <v>-600</v>
      </c>
    </row>
    <row r="44" spans="1:18" ht="21.75" customHeight="1" x14ac:dyDescent="0.2">
      <c r="A44" s="98" t="s">
        <v>170</v>
      </c>
      <c r="B44" s="98"/>
      <c r="C44" s="14"/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14"/>
      <c r="N44" s="54">
        <v>-11392</v>
      </c>
      <c r="O44" s="14"/>
      <c r="P44" s="54">
        <v>0</v>
      </c>
      <c r="Q44" s="14"/>
      <c r="R44" s="54">
        <v>-11392</v>
      </c>
    </row>
    <row r="45" spans="1:18" ht="21.75" customHeight="1" x14ac:dyDescent="0.2">
      <c r="A45" s="98" t="s">
        <v>171</v>
      </c>
      <c r="B45" s="98"/>
      <c r="C45" s="14"/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14"/>
      <c r="N45" s="54">
        <v>-150</v>
      </c>
      <c r="O45" s="14"/>
      <c r="P45" s="54">
        <v>0</v>
      </c>
      <c r="Q45" s="14"/>
      <c r="R45" s="54">
        <v>-150</v>
      </c>
    </row>
    <row r="46" spans="1:18" ht="21.75" customHeight="1" x14ac:dyDescent="0.2">
      <c r="A46" s="98" t="s">
        <v>172</v>
      </c>
      <c r="B46" s="98"/>
      <c r="C46" s="14"/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14"/>
      <c r="N46" s="54">
        <v>-2970</v>
      </c>
      <c r="O46" s="14"/>
      <c r="P46" s="54">
        <v>0</v>
      </c>
      <c r="Q46" s="14"/>
      <c r="R46" s="54">
        <v>-2970</v>
      </c>
    </row>
    <row r="47" spans="1:18" ht="21.75" customHeight="1" x14ac:dyDescent="0.2">
      <c r="A47" s="98" t="s">
        <v>173</v>
      </c>
      <c r="B47" s="98"/>
      <c r="C47" s="14"/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14"/>
      <c r="N47" s="54">
        <v>-22950</v>
      </c>
      <c r="O47" s="14"/>
      <c r="P47" s="54">
        <v>0</v>
      </c>
      <c r="Q47" s="14"/>
      <c r="R47" s="54">
        <v>-22950</v>
      </c>
    </row>
    <row r="48" spans="1:18" ht="21.75" customHeight="1" x14ac:dyDescent="0.2">
      <c r="A48" s="98" t="s">
        <v>174</v>
      </c>
      <c r="B48" s="98"/>
      <c r="C48" s="14"/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14"/>
      <c r="N48" s="54">
        <v>-180000</v>
      </c>
      <c r="O48" s="14"/>
      <c r="P48" s="54">
        <v>0</v>
      </c>
      <c r="Q48" s="14"/>
      <c r="R48" s="54">
        <v>-180000</v>
      </c>
    </row>
    <row r="49" spans="1:18" ht="21.75" customHeight="1" x14ac:dyDescent="0.2">
      <c r="A49" s="98" t="s">
        <v>175</v>
      </c>
      <c r="B49" s="98"/>
      <c r="C49" s="14"/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14"/>
      <c r="N49" s="54">
        <v>-1190</v>
      </c>
      <c r="O49" s="14"/>
      <c r="P49" s="54">
        <v>0</v>
      </c>
      <c r="Q49" s="14"/>
      <c r="R49" s="54">
        <v>-1190</v>
      </c>
    </row>
    <row r="50" spans="1:18" ht="21.75" customHeight="1" x14ac:dyDescent="0.2">
      <c r="A50" s="98" t="s">
        <v>176</v>
      </c>
      <c r="B50" s="98"/>
      <c r="C50" s="14"/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14"/>
      <c r="N50" s="54">
        <v>-260</v>
      </c>
      <c r="O50" s="14"/>
      <c r="P50" s="54">
        <v>0</v>
      </c>
      <c r="Q50" s="14"/>
      <c r="R50" s="54">
        <v>-260</v>
      </c>
    </row>
    <row r="51" spans="1:18" ht="21.75" customHeight="1" x14ac:dyDescent="0.2">
      <c r="A51" s="98" t="s">
        <v>177</v>
      </c>
      <c r="B51" s="98"/>
      <c r="C51" s="14"/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14"/>
      <c r="N51" s="54">
        <v>-750</v>
      </c>
      <c r="O51" s="14"/>
      <c r="P51" s="54">
        <v>0</v>
      </c>
      <c r="Q51" s="14"/>
      <c r="R51" s="54">
        <v>-750</v>
      </c>
    </row>
    <row r="52" spans="1:18" ht="21.75" customHeight="1" x14ac:dyDescent="0.2">
      <c r="A52" s="98" t="s">
        <v>178</v>
      </c>
      <c r="B52" s="98"/>
      <c r="C52" s="14"/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14"/>
      <c r="N52" s="54">
        <v>-1460</v>
      </c>
      <c r="O52" s="14"/>
      <c r="P52" s="54">
        <v>0</v>
      </c>
      <c r="Q52" s="14"/>
      <c r="R52" s="54">
        <v>-1460</v>
      </c>
    </row>
    <row r="53" spans="1:18" ht="21.75" customHeight="1" x14ac:dyDescent="0.2">
      <c r="A53" s="97" t="s">
        <v>168</v>
      </c>
      <c r="B53" s="97"/>
      <c r="C53" s="14"/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14"/>
      <c r="N53" s="54">
        <v>-300000</v>
      </c>
      <c r="O53" s="14"/>
      <c r="P53" s="54">
        <v>0</v>
      </c>
      <c r="Q53" s="14"/>
      <c r="R53" s="54">
        <v>-300000</v>
      </c>
    </row>
    <row r="54" spans="1:18" ht="21.75" customHeight="1" thickBot="1" x14ac:dyDescent="0.25">
      <c r="A54" s="5" t="s">
        <v>69</v>
      </c>
      <c r="B54" s="14"/>
      <c r="C54" s="14"/>
      <c r="D54" s="23"/>
      <c r="E54" s="14"/>
      <c r="F54" s="23"/>
      <c r="G54" s="14"/>
      <c r="H54" s="23">
        <v>22720191309</v>
      </c>
      <c r="I54" s="50"/>
      <c r="J54" s="23">
        <v>803676527</v>
      </c>
      <c r="K54" s="50"/>
      <c r="L54" s="23">
        <v>21916514782</v>
      </c>
      <c r="M54" s="50"/>
      <c r="N54" s="23">
        <f>SUM(N8:N53)</f>
        <v>49435561979</v>
      </c>
      <c r="O54" s="50"/>
      <c r="P54" s="23">
        <v>1456142299</v>
      </c>
      <c r="Q54" s="14"/>
      <c r="R54" s="23">
        <f>SUM(R8:R53)</f>
        <v>47979419680</v>
      </c>
    </row>
    <row r="55" spans="1:18" ht="13.5" thickTop="1" x14ac:dyDescent="0.2"/>
    <row r="57" spans="1:18" x14ac:dyDescent="0.2">
      <c r="N57" s="38"/>
    </row>
    <row r="58" spans="1:18" x14ac:dyDescent="0.2">
      <c r="N58" s="39"/>
    </row>
    <row r="59" spans="1:18" x14ac:dyDescent="0.2">
      <c r="N59" s="38"/>
    </row>
    <row r="60" spans="1:18" x14ac:dyDescent="0.2">
      <c r="N60" s="53"/>
    </row>
  </sheetData>
  <mergeCells count="20">
    <mergeCell ref="A52:B52"/>
    <mergeCell ref="A53:B53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1:R1"/>
    <mergeCell ref="A2:R2"/>
    <mergeCell ref="A3:R3"/>
    <mergeCell ref="A5:R5"/>
    <mergeCell ref="A6:A7"/>
    <mergeCell ref="C6:F6"/>
    <mergeCell ref="H6:L6"/>
    <mergeCell ref="N6:R6"/>
  </mergeCells>
  <pageMargins left="0.39" right="0.39" top="0.39" bottom="0.39" header="0" footer="0"/>
  <pageSetup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61"/>
  <sheetViews>
    <sheetView rightToLeft="1" topLeftCell="A41" workbookViewId="0">
      <selection activeCell="I65" sqref="I65"/>
    </sheetView>
  </sheetViews>
  <sheetFormatPr defaultRowHeight="12.75" x14ac:dyDescent="0.2"/>
  <cols>
    <col min="1" max="1" width="26" bestFit="1" customWidth="1"/>
    <col min="2" max="2" width="1.28515625" customWidth="1"/>
    <col min="3" max="3" width="12.140625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6.5703125" customWidth="1"/>
    <col min="18" max="18" width="1.28515625" customWidth="1"/>
    <col min="19" max="19" width="0.28515625" customWidth="1"/>
  </cols>
  <sheetData>
    <row r="1" spans="1:18" ht="25.5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8" ht="25.5" x14ac:dyDescent="0.2">
      <c r="A2" s="76" t="s">
        <v>93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5.5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5" spans="1:18" ht="24" x14ac:dyDescent="0.2">
      <c r="A5" s="94" t="s">
        <v>165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1" x14ac:dyDescent="0.2">
      <c r="A6" s="91" t="s">
        <v>96</v>
      </c>
      <c r="B6" s="7"/>
      <c r="C6" s="91" t="s">
        <v>112</v>
      </c>
      <c r="D6" s="91"/>
      <c r="E6" s="91"/>
      <c r="F6" s="91"/>
      <c r="G6" s="91"/>
      <c r="H6" s="91"/>
      <c r="I6" s="91"/>
      <c r="J6" s="7"/>
      <c r="K6" s="91" t="s">
        <v>113</v>
      </c>
      <c r="L6" s="91"/>
      <c r="M6" s="91"/>
      <c r="N6" s="91"/>
      <c r="O6" s="91"/>
      <c r="P6" s="91"/>
      <c r="Q6" s="91"/>
      <c r="R6" s="91"/>
    </row>
    <row r="7" spans="1:18" ht="54.75" customHeight="1" x14ac:dyDescent="0.2">
      <c r="A7" s="91"/>
      <c r="B7" s="7"/>
      <c r="C7" s="6" t="s">
        <v>13</v>
      </c>
      <c r="D7" s="8"/>
      <c r="E7" s="6" t="s">
        <v>15</v>
      </c>
      <c r="F7" s="8"/>
      <c r="G7" s="6" t="s">
        <v>145</v>
      </c>
      <c r="H7" s="8"/>
      <c r="I7" s="6" t="s">
        <v>166</v>
      </c>
      <c r="J7" s="7"/>
      <c r="K7" s="6" t="s">
        <v>13</v>
      </c>
      <c r="L7" s="8"/>
      <c r="M7" s="6" t="s">
        <v>15</v>
      </c>
      <c r="N7" s="8"/>
      <c r="O7" s="6" t="s">
        <v>145</v>
      </c>
      <c r="P7" s="8"/>
      <c r="Q7" s="106" t="s">
        <v>166</v>
      </c>
      <c r="R7" s="106"/>
    </row>
    <row r="8" spans="1:18" ht="18.75" x14ac:dyDescent="0.2">
      <c r="A8" s="32" t="s">
        <v>48</v>
      </c>
      <c r="B8" s="7"/>
      <c r="C8" s="9">
        <v>34950</v>
      </c>
      <c r="D8" s="7"/>
      <c r="E8" s="9">
        <v>154358917</v>
      </c>
      <c r="F8" s="7"/>
      <c r="G8" s="9">
        <v>139593546</v>
      </c>
      <c r="H8" s="7"/>
      <c r="I8" s="9">
        <v>14765371</v>
      </c>
      <c r="J8" s="7"/>
      <c r="K8" s="9">
        <v>34950</v>
      </c>
      <c r="L8" s="7"/>
      <c r="M8" s="9">
        <v>154358917</v>
      </c>
      <c r="N8" s="7"/>
      <c r="O8" s="9">
        <v>185522533</v>
      </c>
      <c r="P8" s="7"/>
      <c r="Q8" s="105">
        <v>-31163615</v>
      </c>
      <c r="R8" s="105"/>
    </row>
    <row r="9" spans="1:18" ht="18.75" x14ac:dyDescent="0.2">
      <c r="A9" s="34" t="s">
        <v>63</v>
      </c>
      <c r="B9" s="7"/>
      <c r="C9" s="10">
        <v>579000</v>
      </c>
      <c r="D9" s="7"/>
      <c r="E9" s="10">
        <v>1291545307</v>
      </c>
      <c r="F9" s="7"/>
      <c r="G9" s="10">
        <v>1471694007</v>
      </c>
      <c r="H9" s="7"/>
      <c r="I9" s="10">
        <v>-180148699</v>
      </c>
      <c r="J9" s="7"/>
      <c r="K9" s="10">
        <v>579000</v>
      </c>
      <c r="L9" s="7"/>
      <c r="M9" s="10">
        <v>1291545307</v>
      </c>
      <c r="N9" s="7"/>
      <c r="O9" s="10">
        <v>2004286726</v>
      </c>
      <c r="P9" s="7"/>
      <c r="Q9" s="103">
        <v>-712741418</v>
      </c>
      <c r="R9" s="103"/>
    </row>
    <row r="10" spans="1:18" ht="18.75" x14ac:dyDescent="0.2">
      <c r="A10" s="34" t="s">
        <v>19</v>
      </c>
      <c r="B10" s="7"/>
      <c r="C10" s="10">
        <v>2771416</v>
      </c>
      <c r="D10" s="7"/>
      <c r="E10" s="10">
        <v>4531853393</v>
      </c>
      <c r="F10" s="7"/>
      <c r="G10" s="10">
        <v>5509852149</v>
      </c>
      <c r="H10" s="7"/>
      <c r="I10" s="10">
        <v>-977998755</v>
      </c>
      <c r="J10" s="7"/>
      <c r="K10" s="10">
        <v>2771416</v>
      </c>
      <c r="L10" s="7"/>
      <c r="M10" s="10">
        <v>4531853393</v>
      </c>
      <c r="N10" s="7"/>
      <c r="O10" s="10">
        <v>8229054453</v>
      </c>
      <c r="P10" s="7"/>
      <c r="Q10" s="103">
        <v>-3697201059</v>
      </c>
      <c r="R10" s="103"/>
    </row>
    <row r="11" spans="1:18" ht="18.75" x14ac:dyDescent="0.2">
      <c r="A11" s="34" t="s">
        <v>49</v>
      </c>
      <c r="B11" s="7"/>
      <c r="C11" s="10">
        <v>700000</v>
      </c>
      <c r="D11" s="7"/>
      <c r="E11" s="10">
        <v>12030987150</v>
      </c>
      <c r="F11" s="7"/>
      <c r="G11" s="10">
        <v>12573738450</v>
      </c>
      <c r="H11" s="7"/>
      <c r="I11" s="10">
        <v>-542751300</v>
      </c>
      <c r="J11" s="7"/>
      <c r="K11" s="10">
        <v>700000</v>
      </c>
      <c r="L11" s="7"/>
      <c r="M11" s="10">
        <v>12030987150</v>
      </c>
      <c r="N11" s="7"/>
      <c r="O11" s="10">
        <v>12552863400</v>
      </c>
      <c r="P11" s="7"/>
      <c r="Q11" s="103">
        <v>-521876250</v>
      </c>
      <c r="R11" s="103"/>
    </row>
    <row r="12" spans="1:18" ht="18.75" x14ac:dyDescent="0.2">
      <c r="A12" s="34" t="s">
        <v>45</v>
      </c>
      <c r="B12" s="7"/>
      <c r="C12" s="10">
        <v>3208556</v>
      </c>
      <c r="D12" s="7"/>
      <c r="E12" s="10">
        <v>4975565543</v>
      </c>
      <c r="F12" s="7"/>
      <c r="G12" s="10">
        <v>4647050638</v>
      </c>
      <c r="H12" s="7"/>
      <c r="I12" s="10">
        <v>328514905</v>
      </c>
      <c r="J12" s="7"/>
      <c r="K12" s="10">
        <v>3208556</v>
      </c>
      <c r="L12" s="7"/>
      <c r="M12" s="10">
        <v>4975565543</v>
      </c>
      <c r="N12" s="7"/>
      <c r="O12" s="10">
        <v>6538403438</v>
      </c>
      <c r="P12" s="7"/>
      <c r="Q12" s="103">
        <v>-1562837894</v>
      </c>
      <c r="R12" s="103"/>
    </row>
    <row r="13" spans="1:18" ht="18.75" x14ac:dyDescent="0.2">
      <c r="A13" s="34" t="s">
        <v>42</v>
      </c>
      <c r="B13" s="7"/>
      <c r="C13" s="10">
        <v>917661</v>
      </c>
      <c r="D13" s="7"/>
      <c r="E13" s="10">
        <v>8437858482</v>
      </c>
      <c r="F13" s="7"/>
      <c r="G13" s="10">
        <v>8237174280</v>
      </c>
      <c r="H13" s="7"/>
      <c r="I13" s="10">
        <v>200684202</v>
      </c>
      <c r="J13" s="7"/>
      <c r="K13" s="10">
        <v>917661</v>
      </c>
      <c r="L13" s="7"/>
      <c r="M13" s="10">
        <v>8437858482</v>
      </c>
      <c r="N13" s="7"/>
      <c r="O13" s="10">
        <v>11375145435</v>
      </c>
      <c r="P13" s="7"/>
      <c r="Q13" s="103">
        <v>-2937286952</v>
      </c>
      <c r="R13" s="103"/>
    </row>
    <row r="14" spans="1:18" ht="18.75" x14ac:dyDescent="0.2">
      <c r="A14" s="34" t="s">
        <v>55</v>
      </c>
      <c r="B14" s="7"/>
      <c r="C14" s="10">
        <v>200000</v>
      </c>
      <c r="D14" s="7"/>
      <c r="E14" s="10">
        <v>976157100</v>
      </c>
      <c r="F14" s="7"/>
      <c r="G14" s="10">
        <v>1037788200</v>
      </c>
      <c r="H14" s="7"/>
      <c r="I14" s="10">
        <v>-61631100</v>
      </c>
      <c r="J14" s="7"/>
      <c r="K14" s="10">
        <v>200000</v>
      </c>
      <c r="L14" s="7"/>
      <c r="M14" s="10">
        <v>976157100</v>
      </c>
      <c r="N14" s="7"/>
      <c r="O14" s="10">
        <v>1606957792</v>
      </c>
      <c r="P14" s="7"/>
      <c r="Q14" s="103">
        <v>-630800692</v>
      </c>
      <c r="R14" s="103"/>
    </row>
    <row r="15" spans="1:18" ht="18.75" x14ac:dyDescent="0.2">
      <c r="A15" s="34" t="s">
        <v>61</v>
      </c>
      <c r="B15" s="7"/>
      <c r="C15" s="10">
        <v>2000000</v>
      </c>
      <c r="D15" s="7"/>
      <c r="E15" s="10">
        <v>21014217000</v>
      </c>
      <c r="F15" s="7"/>
      <c r="G15" s="10">
        <v>19920762000</v>
      </c>
      <c r="H15" s="7"/>
      <c r="I15" s="10">
        <v>1093455000</v>
      </c>
      <c r="J15" s="7"/>
      <c r="K15" s="10">
        <v>2000000</v>
      </c>
      <c r="L15" s="7"/>
      <c r="M15" s="10">
        <v>21014217000</v>
      </c>
      <c r="N15" s="7"/>
      <c r="O15" s="10">
        <v>28549116000</v>
      </c>
      <c r="P15" s="7"/>
      <c r="Q15" s="103">
        <v>-7534899000</v>
      </c>
      <c r="R15" s="103"/>
    </row>
    <row r="16" spans="1:18" ht="18.75" x14ac:dyDescent="0.2">
      <c r="A16" s="34" t="s">
        <v>54</v>
      </c>
      <c r="B16" s="7"/>
      <c r="C16" s="10">
        <v>4509700</v>
      </c>
      <c r="D16" s="7"/>
      <c r="E16" s="10">
        <v>16936272602</v>
      </c>
      <c r="F16" s="7"/>
      <c r="G16" s="10">
        <v>15703484099</v>
      </c>
      <c r="H16" s="7"/>
      <c r="I16" s="10">
        <v>1232788503</v>
      </c>
      <c r="J16" s="7"/>
      <c r="K16" s="10">
        <v>4509700</v>
      </c>
      <c r="L16" s="7"/>
      <c r="M16" s="10">
        <v>16936272602</v>
      </c>
      <c r="N16" s="7"/>
      <c r="O16" s="10">
        <v>29497266758</v>
      </c>
      <c r="P16" s="7"/>
      <c r="Q16" s="103">
        <v>-12560994155</v>
      </c>
      <c r="R16" s="103"/>
    </row>
    <row r="17" spans="1:18" ht="18.75" x14ac:dyDescent="0.2">
      <c r="A17" s="34" t="s">
        <v>33</v>
      </c>
      <c r="B17" s="7"/>
      <c r="C17" s="10">
        <v>8660149</v>
      </c>
      <c r="D17" s="7"/>
      <c r="E17" s="10">
        <v>10657472938</v>
      </c>
      <c r="F17" s="7"/>
      <c r="G17" s="10">
        <v>10321736715</v>
      </c>
      <c r="H17" s="7"/>
      <c r="I17" s="10">
        <v>335736223</v>
      </c>
      <c r="J17" s="7"/>
      <c r="K17" s="10">
        <v>8660149</v>
      </c>
      <c r="L17" s="7"/>
      <c r="M17" s="10">
        <v>10657472938</v>
      </c>
      <c r="N17" s="7"/>
      <c r="O17" s="10">
        <v>19395223368</v>
      </c>
      <c r="P17" s="7"/>
      <c r="Q17" s="103">
        <v>-8737750429</v>
      </c>
      <c r="R17" s="103"/>
    </row>
    <row r="18" spans="1:18" ht="18.75" x14ac:dyDescent="0.2">
      <c r="A18" s="34" t="s">
        <v>64</v>
      </c>
      <c r="B18" s="7"/>
      <c r="C18" s="10">
        <v>350000</v>
      </c>
      <c r="D18" s="7"/>
      <c r="E18" s="10">
        <v>1381928310</v>
      </c>
      <c r="F18" s="7"/>
      <c r="G18" s="10">
        <v>1322782335</v>
      </c>
      <c r="H18" s="7"/>
      <c r="I18" s="10">
        <v>59145975</v>
      </c>
      <c r="J18" s="7"/>
      <c r="K18" s="10">
        <v>350000</v>
      </c>
      <c r="L18" s="7"/>
      <c r="M18" s="10">
        <v>1381928310</v>
      </c>
      <c r="N18" s="7"/>
      <c r="O18" s="10">
        <v>1934421300</v>
      </c>
      <c r="P18" s="7"/>
      <c r="Q18" s="103">
        <v>-552492990</v>
      </c>
      <c r="R18" s="103"/>
    </row>
    <row r="19" spans="1:18" ht="18.75" x14ac:dyDescent="0.2">
      <c r="A19" s="34" t="s">
        <v>35</v>
      </c>
      <c r="B19" s="7"/>
      <c r="C19" s="10">
        <v>1900000</v>
      </c>
      <c r="D19" s="7"/>
      <c r="E19" s="10">
        <v>3613073535</v>
      </c>
      <c r="F19" s="7"/>
      <c r="G19" s="10">
        <v>3539414430</v>
      </c>
      <c r="H19" s="7"/>
      <c r="I19" s="10">
        <v>73659105</v>
      </c>
      <c r="J19" s="7"/>
      <c r="K19" s="10">
        <v>1900000</v>
      </c>
      <c r="L19" s="7"/>
      <c r="M19" s="10">
        <v>3613073535</v>
      </c>
      <c r="N19" s="7"/>
      <c r="O19" s="10">
        <v>4807312155</v>
      </c>
      <c r="P19" s="7"/>
      <c r="Q19" s="103">
        <v>-1194238620</v>
      </c>
      <c r="R19" s="103"/>
    </row>
    <row r="20" spans="1:18" ht="18.75" x14ac:dyDescent="0.2">
      <c r="A20" s="34" t="s">
        <v>44</v>
      </c>
      <c r="B20" s="7"/>
      <c r="C20" s="10">
        <v>38667000</v>
      </c>
      <c r="D20" s="7"/>
      <c r="E20" s="10">
        <v>43549043219</v>
      </c>
      <c r="F20" s="7"/>
      <c r="G20" s="10">
        <v>39551602359</v>
      </c>
      <c r="H20" s="7"/>
      <c r="I20" s="10">
        <v>3997440860</v>
      </c>
      <c r="J20" s="7"/>
      <c r="K20" s="10">
        <v>38667000</v>
      </c>
      <c r="L20" s="7"/>
      <c r="M20" s="10">
        <v>43549043219</v>
      </c>
      <c r="N20" s="7"/>
      <c r="O20" s="10">
        <v>47261064632</v>
      </c>
      <c r="P20" s="7"/>
      <c r="Q20" s="103">
        <v>-3712021412</v>
      </c>
      <c r="R20" s="103"/>
    </row>
    <row r="21" spans="1:18" ht="18.75" x14ac:dyDescent="0.2">
      <c r="A21" s="34" t="s">
        <v>30</v>
      </c>
      <c r="B21" s="7"/>
      <c r="C21" s="10">
        <v>144037</v>
      </c>
      <c r="D21" s="7"/>
      <c r="E21" s="10">
        <v>7903534887</v>
      </c>
      <c r="F21" s="7"/>
      <c r="G21" s="10">
        <v>10466456527</v>
      </c>
      <c r="H21" s="7"/>
      <c r="I21" s="10">
        <v>-2562921639</v>
      </c>
      <c r="J21" s="7"/>
      <c r="K21" s="10">
        <v>144037</v>
      </c>
      <c r="L21" s="7"/>
      <c r="M21" s="10">
        <v>7903534887</v>
      </c>
      <c r="N21" s="7"/>
      <c r="O21" s="10">
        <v>9789215222</v>
      </c>
      <c r="P21" s="7"/>
      <c r="Q21" s="103">
        <v>-1885680334</v>
      </c>
      <c r="R21" s="103"/>
    </row>
    <row r="22" spans="1:18" ht="18.75" x14ac:dyDescent="0.2">
      <c r="A22" s="34" t="s">
        <v>39</v>
      </c>
      <c r="B22" s="7"/>
      <c r="C22" s="10">
        <v>1</v>
      </c>
      <c r="D22" s="7"/>
      <c r="E22" s="10">
        <v>4105</v>
      </c>
      <c r="F22" s="7"/>
      <c r="G22" s="10">
        <v>4105</v>
      </c>
      <c r="H22" s="7"/>
      <c r="I22" s="10">
        <v>0</v>
      </c>
      <c r="J22" s="7"/>
      <c r="K22" s="10">
        <v>1</v>
      </c>
      <c r="L22" s="7"/>
      <c r="M22" s="10">
        <v>4105</v>
      </c>
      <c r="N22" s="7"/>
      <c r="O22" s="10">
        <v>4314</v>
      </c>
      <c r="P22" s="7"/>
      <c r="Q22" s="103">
        <v>-208</v>
      </c>
      <c r="R22" s="103"/>
    </row>
    <row r="23" spans="1:18" ht="18.75" x14ac:dyDescent="0.2">
      <c r="A23" s="34" t="s">
        <v>36</v>
      </c>
      <c r="B23" s="7"/>
      <c r="C23" s="10">
        <v>761720</v>
      </c>
      <c r="D23" s="7"/>
      <c r="E23" s="10">
        <v>5542614447</v>
      </c>
      <c r="F23" s="7"/>
      <c r="G23" s="10">
        <v>5118589298</v>
      </c>
      <c r="H23" s="7"/>
      <c r="I23" s="10">
        <v>424025149</v>
      </c>
      <c r="J23" s="7"/>
      <c r="K23" s="10">
        <v>761720</v>
      </c>
      <c r="L23" s="7"/>
      <c r="M23" s="10">
        <v>5542614447</v>
      </c>
      <c r="N23" s="7"/>
      <c r="O23" s="10">
        <v>7507341250</v>
      </c>
      <c r="P23" s="7"/>
      <c r="Q23" s="103">
        <v>-1964726802</v>
      </c>
      <c r="R23" s="103"/>
    </row>
    <row r="24" spans="1:18" ht="18.75" x14ac:dyDescent="0.2">
      <c r="A24" s="34" t="s">
        <v>51</v>
      </c>
      <c r="B24" s="7"/>
      <c r="C24" s="10">
        <v>294172</v>
      </c>
      <c r="D24" s="7"/>
      <c r="E24" s="10">
        <v>11775820916</v>
      </c>
      <c r="F24" s="7"/>
      <c r="G24" s="10">
        <v>8860376800</v>
      </c>
      <c r="H24" s="7"/>
      <c r="I24" s="10">
        <v>2915444116</v>
      </c>
      <c r="J24" s="7"/>
      <c r="K24" s="10">
        <v>294172</v>
      </c>
      <c r="L24" s="7"/>
      <c r="M24" s="10">
        <v>11775820916</v>
      </c>
      <c r="N24" s="7"/>
      <c r="O24" s="10">
        <v>9778580865</v>
      </c>
      <c r="P24" s="7"/>
      <c r="Q24" s="103">
        <v>1997240051</v>
      </c>
      <c r="R24" s="103"/>
    </row>
    <row r="25" spans="1:18" ht="18.75" x14ac:dyDescent="0.2">
      <c r="A25" s="34" t="s">
        <v>40</v>
      </c>
      <c r="B25" s="7"/>
      <c r="C25" s="10">
        <v>175000</v>
      </c>
      <c r="D25" s="7"/>
      <c r="E25" s="10">
        <v>4371583387</v>
      </c>
      <c r="F25" s="7"/>
      <c r="G25" s="10">
        <v>3863623837</v>
      </c>
      <c r="H25" s="7"/>
      <c r="I25" s="10">
        <v>507959550</v>
      </c>
      <c r="J25" s="7"/>
      <c r="K25" s="10">
        <v>175000</v>
      </c>
      <c r="L25" s="7"/>
      <c r="M25" s="10">
        <v>4371583387</v>
      </c>
      <c r="N25" s="7"/>
      <c r="O25" s="10">
        <v>5577592383</v>
      </c>
      <c r="P25" s="7"/>
      <c r="Q25" s="103">
        <v>-1206008995</v>
      </c>
      <c r="R25" s="103"/>
    </row>
    <row r="26" spans="1:18" ht="18.75" x14ac:dyDescent="0.2">
      <c r="A26" s="34" t="s">
        <v>27</v>
      </c>
      <c r="B26" s="7"/>
      <c r="C26" s="10">
        <v>9658442</v>
      </c>
      <c r="D26" s="7"/>
      <c r="E26" s="10">
        <v>43790043645</v>
      </c>
      <c r="F26" s="7"/>
      <c r="G26" s="10">
        <v>50117085689</v>
      </c>
      <c r="H26" s="7"/>
      <c r="I26" s="10">
        <v>-6327042043</v>
      </c>
      <c r="J26" s="7"/>
      <c r="K26" s="10">
        <v>9658442</v>
      </c>
      <c r="L26" s="7"/>
      <c r="M26" s="10">
        <v>43790043645</v>
      </c>
      <c r="N26" s="7"/>
      <c r="O26" s="10">
        <v>51460189031</v>
      </c>
      <c r="P26" s="7"/>
      <c r="Q26" s="103">
        <v>-7670145385</v>
      </c>
      <c r="R26" s="103"/>
    </row>
    <row r="27" spans="1:18" ht="18.75" x14ac:dyDescent="0.2">
      <c r="A27" s="34" t="s">
        <v>52</v>
      </c>
      <c r="B27" s="7"/>
      <c r="C27" s="10">
        <v>170000</v>
      </c>
      <c r="D27" s="7"/>
      <c r="E27" s="10">
        <v>1782828675</v>
      </c>
      <c r="F27" s="7"/>
      <c r="G27" s="10">
        <v>1948437405</v>
      </c>
      <c r="H27" s="7"/>
      <c r="I27" s="10">
        <v>-165608730</v>
      </c>
      <c r="J27" s="7"/>
      <c r="K27" s="10">
        <v>170000</v>
      </c>
      <c r="L27" s="7"/>
      <c r="M27" s="10">
        <v>1782828675</v>
      </c>
      <c r="N27" s="7"/>
      <c r="O27" s="10">
        <v>2538207267</v>
      </c>
      <c r="P27" s="7"/>
      <c r="Q27" s="103">
        <v>-755378592</v>
      </c>
      <c r="R27" s="103"/>
    </row>
    <row r="28" spans="1:18" ht="18.75" x14ac:dyDescent="0.2">
      <c r="A28" s="34" t="s">
        <v>62</v>
      </c>
      <c r="B28" s="7"/>
      <c r="C28" s="10">
        <v>6139154</v>
      </c>
      <c r="D28" s="7"/>
      <c r="E28" s="10">
        <v>46929194199</v>
      </c>
      <c r="F28" s="7"/>
      <c r="G28" s="10">
        <v>41864014591</v>
      </c>
      <c r="H28" s="7"/>
      <c r="I28" s="10">
        <v>5065179608</v>
      </c>
      <c r="J28" s="7"/>
      <c r="K28" s="10">
        <v>6139154</v>
      </c>
      <c r="L28" s="7"/>
      <c r="M28" s="10">
        <v>46929194199</v>
      </c>
      <c r="N28" s="7"/>
      <c r="O28" s="10">
        <v>36381038631</v>
      </c>
      <c r="P28" s="7"/>
      <c r="Q28" s="103">
        <v>10548155568</v>
      </c>
      <c r="R28" s="103"/>
    </row>
    <row r="29" spans="1:18" ht="18.75" x14ac:dyDescent="0.2">
      <c r="A29" s="34" t="s">
        <v>41</v>
      </c>
      <c r="B29" s="7"/>
      <c r="C29" s="10">
        <v>75321</v>
      </c>
      <c r="D29" s="7"/>
      <c r="E29" s="10">
        <v>6424089676</v>
      </c>
      <c r="F29" s="7"/>
      <c r="G29" s="10">
        <v>6483987948</v>
      </c>
      <c r="H29" s="7"/>
      <c r="I29" s="10">
        <v>-59898271</v>
      </c>
      <c r="J29" s="7"/>
      <c r="K29" s="10">
        <v>75321</v>
      </c>
      <c r="L29" s="7"/>
      <c r="M29" s="10">
        <v>6424089676</v>
      </c>
      <c r="N29" s="7"/>
      <c r="O29" s="10">
        <v>6337985910</v>
      </c>
      <c r="P29" s="7"/>
      <c r="Q29" s="103">
        <v>86103766</v>
      </c>
      <c r="R29" s="103"/>
    </row>
    <row r="30" spans="1:18" ht="18.75" x14ac:dyDescent="0.2">
      <c r="A30" s="34" t="s">
        <v>47</v>
      </c>
      <c r="B30" s="7"/>
      <c r="C30" s="10">
        <v>6921627</v>
      </c>
      <c r="D30" s="7"/>
      <c r="E30" s="10">
        <v>25168661662</v>
      </c>
      <c r="F30" s="7"/>
      <c r="G30" s="10">
        <v>26242010820</v>
      </c>
      <c r="H30" s="7"/>
      <c r="I30" s="10">
        <v>-1073349157</v>
      </c>
      <c r="J30" s="7"/>
      <c r="K30" s="10">
        <v>6921627</v>
      </c>
      <c r="L30" s="7"/>
      <c r="M30" s="10">
        <v>25168661662</v>
      </c>
      <c r="N30" s="7"/>
      <c r="O30" s="10">
        <v>36122327426</v>
      </c>
      <c r="P30" s="7"/>
      <c r="Q30" s="103">
        <v>-10953665763</v>
      </c>
      <c r="R30" s="103"/>
    </row>
    <row r="31" spans="1:18" ht="18.75" x14ac:dyDescent="0.2">
      <c r="A31" s="34" t="s">
        <v>58</v>
      </c>
      <c r="B31" s="7"/>
      <c r="C31" s="10">
        <v>2125752</v>
      </c>
      <c r="D31" s="7"/>
      <c r="E31" s="10">
        <v>3184447389</v>
      </c>
      <c r="F31" s="7"/>
      <c r="G31" s="10">
        <v>3260519125</v>
      </c>
      <c r="H31" s="7"/>
      <c r="I31" s="10">
        <v>-76071735</v>
      </c>
      <c r="J31" s="7"/>
      <c r="K31" s="10">
        <v>2125752</v>
      </c>
      <c r="L31" s="7"/>
      <c r="M31" s="10">
        <v>3184447389</v>
      </c>
      <c r="N31" s="7"/>
      <c r="O31" s="10">
        <v>4762935910</v>
      </c>
      <c r="P31" s="7"/>
      <c r="Q31" s="103">
        <v>-1578488520</v>
      </c>
      <c r="R31" s="103"/>
    </row>
    <row r="32" spans="1:18" ht="18.75" x14ac:dyDescent="0.2">
      <c r="A32" s="34" t="s">
        <v>29</v>
      </c>
      <c r="B32" s="7"/>
      <c r="C32" s="10">
        <v>1100000</v>
      </c>
      <c r="D32" s="7"/>
      <c r="E32" s="10">
        <v>12815292600</v>
      </c>
      <c r="F32" s="7"/>
      <c r="G32" s="10">
        <v>13558842000</v>
      </c>
      <c r="H32" s="7"/>
      <c r="I32" s="10">
        <v>-743549400</v>
      </c>
      <c r="J32" s="7"/>
      <c r="K32" s="10">
        <v>1100000</v>
      </c>
      <c r="L32" s="7"/>
      <c r="M32" s="10">
        <v>12815292600</v>
      </c>
      <c r="N32" s="7"/>
      <c r="O32" s="10">
        <v>19102658850</v>
      </c>
      <c r="P32" s="7"/>
      <c r="Q32" s="103">
        <v>-6287366250</v>
      </c>
      <c r="R32" s="103"/>
    </row>
    <row r="33" spans="1:18" ht="18.75" x14ac:dyDescent="0.2">
      <c r="A33" s="34" t="s">
        <v>65</v>
      </c>
      <c r="B33" s="7"/>
      <c r="C33" s="10">
        <v>230000</v>
      </c>
      <c r="D33" s="7"/>
      <c r="E33" s="10">
        <v>2592681210</v>
      </c>
      <c r="F33" s="7"/>
      <c r="G33" s="10">
        <v>2200274933</v>
      </c>
      <c r="H33" s="7"/>
      <c r="I33" s="10">
        <v>392406277</v>
      </c>
      <c r="J33" s="7"/>
      <c r="K33" s="10">
        <v>230000</v>
      </c>
      <c r="L33" s="7"/>
      <c r="M33" s="10">
        <v>2592681210</v>
      </c>
      <c r="N33" s="7"/>
      <c r="O33" s="10">
        <v>2945314914</v>
      </c>
      <c r="P33" s="7"/>
      <c r="Q33" s="103">
        <v>-352633704</v>
      </c>
      <c r="R33" s="103"/>
    </row>
    <row r="34" spans="1:18" ht="18.75" x14ac:dyDescent="0.2">
      <c r="A34" s="34" t="s">
        <v>59</v>
      </c>
      <c r="B34" s="7"/>
      <c r="C34" s="10">
        <v>1401054</v>
      </c>
      <c r="D34" s="7"/>
      <c r="E34" s="10">
        <v>9693315391</v>
      </c>
      <c r="F34" s="7"/>
      <c r="G34" s="10">
        <v>8203107422</v>
      </c>
      <c r="H34" s="7"/>
      <c r="I34" s="10">
        <v>1490207969</v>
      </c>
      <c r="J34" s="7"/>
      <c r="K34" s="10">
        <v>1401054</v>
      </c>
      <c r="L34" s="7"/>
      <c r="M34" s="10">
        <v>9693315391</v>
      </c>
      <c r="N34" s="7"/>
      <c r="O34" s="10">
        <v>9672603525</v>
      </c>
      <c r="P34" s="7"/>
      <c r="Q34" s="103">
        <v>20711866</v>
      </c>
      <c r="R34" s="103"/>
    </row>
    <row r="35" spans="1:18" ht="18.75" x14ac:dyDescent="0.2">
      <c r="A35" s="34" t="s">
        <v>31</v>
      </c>
      <c r="B35" s="7"/>
      <c r="C35" s="10">
        <v>2200000</v>
      </c>
      <c r="D35" s="7"/>
      <c r="E35" s="10">
        <v>12185462520</v>
      </c>
      <c r="F35" s="7"/>
      <c r="G35" s="10">
        <v>10298159190</v>
      </c>
      <c r="H35" s="7"/>
      <c r="I35" s="10">
        <v>1887303330</v>
      </c>
      <c r="J35" s="7"/>
      <c r="K35" s="10">
        <v>2200000</v>
      </c>
      <c r="L35" s="7"/>
      <c r="M35" s="10">
        <v>12185462520</v>
      </c>
      <c r="N35" s="7"/>
      <c r="O35" s="10">
        <v>11743706700</v>
      </c>
      <c r="P35" s="7"/>
      <c r="Q35" s="103">
        <v>441755820</v>
      </c>
      <c r="R35" s="103"/>
    </row>
    <row r="36" spans="1:18" ht="18.75" x14ac:dyDescent="0.2">
      <c r="A36" s="34" t="s">
        <v>67</v>
      </c>
      <c r="B36" s="7"/>
      <c r="C36" s="10">
        <v>250000</v>
      </c>
      <c r="D36" s="7"/>
      <c r="E36" s="10">
        <v>6324643125</v>
      </c>
      <c r="F36" s="7"/>
      <c r="G36" s="10">
        <v>4745805208</v>
      </c>
      <c r="H36" s="7"/>
      <c r="I36" s="10">
        <v>1578837917</v>
      </c>
      <c r="J36" s="7"/>
      <c r="K36" s="10">
        <v>250000</v>
      </c>
      <c r="L36" s="7"/>
      <c r="M36" s="10">
        <v>6324643125</v>
      </c>
      <c r="N36" s="7"/>
      <c r="O36" s="10">
        <v>4745805208</v>
      </c>
      <c r="P36" s="7"/>
      <c r="Q36" s="103">
        <v>1578837917</v>
      </c>
      <c r="R36" s="103"/>
    </row>
    <row r="37" spans="1:18" ht="18.75" x14ac:dyDescent="0.2">
      <c r="A37" s="34" t="s">
        <v>21</v>
      </c>
      <c r="B37" s="7"/>
      <c r="C37" s="10">
        <v>2035520</v>
      </c>
      <c r="D37" s="7"/>
      <c r="E37" s="10">
        <v>23046624591</v>
      </c>
      <c r="F37" s="7"/>
      <c r="G37" s="10">
        <v>24442776564</v>
      </c>
      <c r="H37" s="7"/>
      <c r="I37" s="10">
        <v>-1396151972</v>
      </c>
      <c r="J37" s="7"/>
      <c r="K37" s="10">
        <v>2035520</v>
      </c>
      <c r="L37" s="7"/>
      <c r="M37" s="10">
        <v>23046624591</v>
      </c>
      <c r="N37" s="7"/>
      <c r="O37" s="10">
        <v>37190251105</v>
      </c>
      <c r="P37" s="7"/>
      <c r="Q37" s="103">
        <v>-14143626513</v>
      </c>
      <c r="R37" s="103"/>
    </row>
    <row r="38" spans="1:18" ht="18.75" x14ac:dyDescent="0.2">
      <c r="A38" s="34" t="s">
        <v>24</v>
      </c>
      <c r="B38" s="7"/>
      <c r="C38" s="10">
        <v>3400000</v>
      </c>
      <c r="D38" s="7"/>
      <c r="E38" s="10">
        <v>10105512300</v>
      </c>
      <c r="F38" s="7"/>
      <c r="G38" s="10">
        <v>9622205190</v>
      </c>
      <c r="H38" s="7"/>
      <c r="I38" s="10">
        <v>483307110</v>
      </c>
      <c r="J38" s="7"/>
      <c r="K38" s="10">
        <v>3400000</v>
      </c>
      <c r="L38" s="7"/>
      <c r="M38" s="10">
        <v>10105512300</v>
      </c>
      <c r="N38" s="7"/>
      <c r="O38" s="10">
        <v>10037916900</v>
      </c>
      <c r="P38" s="7"/>
      <c r="Q38" s="103">
        <v>67595400</v>
      </c>
      <c r="R38" s="103"/>
    </row>
    <row r="39" spans="1:18" ht="18.75" x14ac:dyDescent="0.2">
      <c r="A39" s="34" t="s">
        <v>23</v>
      </c>
      <c r="B39" s="7"/>
      <c r="C39" s="10">
        <v>24135977</v>
      </c>
      <c r="D39" s="7"/>
      <c r="E39" s="10">
        <v>51223705545</v>
      </c>
      <c r="F39" s="7"/>
      <c r="G39" s="10">
        <v>52207392630</v>
      </c>
      <c r="H39" s="7"/>
      <c r="I39" s="10">
        <v>-983687084</v>
      </c>
      <c r="J39" s="7"/>
      <c r="K39" s="10">
        <v>24135977</v>
      </c>
      <c r="L39" s="7"/>
      <c r="M39" s="10">
        <v>51223705545</v>
      </c>
      <c r="N39" s="7"/>
      <c r="O39" s="10">
        <v>56887493400</v>
      </c>
      <c r="P39" s="7"/>
      <c r="Q39" s="103">
        <v>-5663787854</v>
      </c>
      <c r="R39" s="103"/>
    </row>
    <row r="40" spans="1:18" ht="18.75" x14ac:dyDescent="0.2">
      <c r="A40" s="34" t="s">
        <v>38</v>
      </c>
      <c r="B40" s="7"/>
      <c r="C40" s="10">
        <v>617383</v>
      </c>
      <c r="D40" s="7"/>
      <c r="E40" s="10">
        <v>1861994838</v>
      </c>
      <c r="F40" s="7"/>
      <c r="G40" s="10">
        <v>1861994838</v>
      </c>
      <c r="H40" s="7"/>
      <c r="I40" s="10">
        <v>0</v>
      </c>
      <c r="J40" s="7"/>
      <c r="K40" s="10">
        <v>617383</v>
      </c>
      <c r="L40" s="7"/>
      <c r="M40" s="10">
        <v>1861994838</v>
      </c>
      <c r="N40" s="7"/>
      <c r="O40" s="10">
        <v>1861994838</v>
      </c>
      <c r="P40" s="7"/>
      <c r="Q40" s="103">
        <v>0</v>
      </c>
      <c r="R40" s="103"/>
    </row>
    <row r="41" spans="1:18" ht="18.75" x14ac:dyDescent="0.2">
      <c r="A41" s="34" t="s">
        <v>22</v>
      </c>
      <c r="B41" s="7"/>
      <c r="C41" s="10">
        <v>19993677</v>
      </c>
      <c r="D41" s="7"/>
      <c r="E41" s="10">
        <v>31521297390</v>
      </c>
      <c r="F41" s="7"/>
      <c r="G41" s="10">
        <v>32952276843</v>
      </c>
      <c r="H41" s="7"/>
      <c r="I41" s="10">
        <v>-1430979452</v>
      </c>
      <c r="J41" s="7"/>
      <c r="K41" s="10">
        <v>19993677</v>
      </c>
      <c r="L41" s="7"/>
      <c r="M41" s="10">
        <v>31521297390</v>
      </c>
      <c r="N41" s="7"/>
      <c r="O41" s="10">
        <v>36847720908</v>
      </c>
      <c r="P41" s="7"/>
      <c r="Q41" s="103">
        <v>-5326423517</v>
      </c>
      <c r="R41" s="103"/>
    </row>
    <row r="42" spans="1:18" ht="18.75" x14ac:dyDescent="0.2">
      <c r="A42" s="34" t="s">
        <v>25</v>
      </c>
      <c r="B42" s="7"/>
      <c r="C42" s="10">
        <v>1891700</v>
      </c>
      <c r="D42" s="7"/>
      <c r="E42" s="10">
        <v>5050873618</v>
      </c>
      <c r="F42" s="7"/>
      <c r="G42" s="10">
        <v>4828981180</v>
      </c>
      <c r="H42" s="7"/>
      <c r="I42" s="10">
        <v>221892438</v>
      </c>
      <c r="J42" s="7"/>
      <c r="K42" s="10">
        <v>1891700</v>
      </c>
      <c r="L42" s="7"/>
      <c r="M42" s="10">
        <v>5050873618</v>
      </c>
      <c r="N42" s="7"/>
      <c r="O42" s="10">
        <v>6613179564</v>
      </c>
      <c r="P42" s="7"/>
      <c r="Q42" s="103">
        <v>-1562305945</v>
      </c>
      <c r="R42" s="103"/>
    </row>
    <row r="43" spans="1:18" ht="18.75" x14ac:dyDescent="0.2">
      <c r="A43" s="34" t="s">
        <v>20</v>
      </c>
      <c r="B43" s="7"/>
      <c r="C43" s="10">
        <v>7368000</v>
      </c>
      <c r="D43" s="7"/>
      <c r="E43" s="10">
        <v>20661456488</v>
      </c>
      <c r="F43" s="7"/>
      <c r="G43" s="10">
        <v>20287924308</v>
      </c>
      <c r="H43" s="7"/>
      <c r="I43" s="10">
        <v>373532180</v>
      </c>
      <c r="J43" s="7"/>
      <c r="K43" s="10">
        <v>7368000</v>
      </c>
      <c r="L43" s="7"/>
      <c r="M43" s="10">
        <v>20661456488</v>
      </c>
      <c r="N43" s="7"/>
      <c r="O43" s="10">
        <v>22778550658</v>
      </c>
      <c r="P43" s="7"/>
      <c r="Q43" s="103">
        <v>-2117094169</v>
      </c>
      <c r="R43" s="103"/>
    </row>
    <row r="44" spans="1:18" ht="18.75" x14ac:dyDescent="0.2">
      <c r="A44" s="34" t="s">
        <v>50</v>
      </c>
      <c r="B44" s="7"/>
      <c r="C44" s="10">
        <v>2350522</v>
      </c>
      <c r="D44" s="7"/>
      <c r="E44" s="10">
        <v>31566606684</v>
      </c>
      <c r="F44" s="7"/>
      <c r="G44" s="10">
        <v>29907665844</v>
      </c>
      <c r="H44" s="7"/>
      <c r="I44" s="10">
        <v>1658940840</v>
      </c>
      <c r="J44" s="7"/>
      <c r="K44" s="10">
        <v>2350522</v>
      </c>
      <c r="L44" s="7"/>
      <c r="M44" s="10">
        <v>31566606684</v>
      </c>
      <c r="N44" s="7"/>
      <c r="O44" s="10">
        <v>34907853789</v>
      </c>
      <c r="P44" s="7"/>
      <c r="Q44" s="103">
        <v>-3341247104</v>
      </c>
      <c r="R44" s="103"/>
    </row>
    <row r="45" spans="1:18" ht="18.75" x14ac:dyDescent="0.2">
      <c r="A45" s="34" t="s">
        <v>53</v>
      </c>
      <c r="B45" s="7"/>
      <c r="C45" s="10">
        <v>1600677</v>
      </c>
      <c r="D45" s="7"/>
      <c r="E45" s="10">
        <v>2302398350</v>
      </c>
      <c r="F45" s="7"/>
      <c r="G45" s="10">
        <v>2160785735</v>
      </c>
      <c r="H45" s="7"/>
      <c r="I45" s="10">
        <v>141612615</v>
      </c>
      <c r="J45" s="7"/>
      <c r="K45" s="10">
        <v>1600677</v>
      </c>
      <c r="L45" s="7"/>
      <c r="M45" s="10">
        <v>2302398350</v>
      </c>
      <c r="N45" s="7"/>
      <c r="O45" s="10">
        <v>2809048277</v>
      </c>
      <c r="P45" s="7"/>
      <c r="Q45" s="103">
        <v>-506649926</v>
      </c>
      <c r="R45" s="103"/>
    </row>
    <row r="46" spans="1:18" ht="18.75" x14ac:dyDescent="0.2">
      <c r="A46" s="34" t="s">
        <v>60</v>
      </c>
      <c r="B46" s="7"/>
      <c r="C46" s="10">
        <v>12725747</v>
      </c>
      <c r="D46" s="7"/>
      <c r="E46" s="10">
        <v>60720138265</v>
      </c>
      <c r="F46" s="7"/>
      <c r="G46" s="10">
        <v>59429835327</v>
      </c>
      <c r="H46" s="7"/>
      <c r="I46" s="10">
        <v>1290302938</v>
      </c>
      <c r="J46" s="7"/>
      <c r="K46" s="10">
        <v>12725747</v>
      </c>
      <c r="L46" s="7"/>
      <c r="M46" s="10">
        <v>60720138265</v>
      </c>
      <c r="N46" s="7"/>
      <c r="O46" s="10">
        <v>59689396488</v>
      </c>
      <c r="P46" s="7"/>
      <c r="Q46" s="103">
        <v>1030741777</v>
      </c>
      <c r="R46" s="103"/>
    </row>
    <row r="47" spans="1:18" ht="18.75" x14ac:dyDescent="0.2">
      <c r="A47" s="34" t="s">
        <v>56</v>
      </c>
      <c r="B47" s="7"/>
      <c r="C47" s="10">
        <v>2887500</v>
      </c>
      <c r="D47" s="7"/>
      <c r="E47" s="10">
        <v>11455444625</v>
      </c>
      <c r="F47" s="7"/>
      <c r="G47" s="10">
        <v>10706291268</v>
      </c>
      <c r="H47" s="7"/>
      <c r="I47" s="10">
        <v>749153357</v>
      </c>
      <c r="J47" s="7"/>
      <c r="K47" s="10">
        <v>2887500</v>
      </c>
      <c r="L47" s="7"/>
      <c r="M47" s="10">
        <v>11455444625</v>
      </c>
      <c r="N47" s="7"/>
      <c r="O47" s="10">
        <v>12899215271</v>
      </c>
      <c r="P47" s="7"/>
      <c r="Q47" s="103">
        <v>-1443770645</v>
      </c>
      <c r="R47" s="103"/>
    </row>
    <row r="48" spans="1:18" ht="18.75" x14ac:dyDescent="0.2">
      <c r="A48" s="34" t="s">
        <v>46</v>
      </c>
      <c r="B48" s="7"/>
      <c r="C48" s="10">
        <v>6000000</v>
      </c>
      <c r="D48" s="7"/>
      <c r="E48" s="10">
        <v>18381972600</v>
      </c>
      <c r="F48" s="7"/>
      <c r="G48" s="10">
        <v>17618542200</v>
      </c>
      <c r="H48" s="7"/>
      <c r="I48" s="10">
        <v>763430400</v>
      </c>
      <c r="J48" s="7"/>
      <c r="K48" s="10">
        <v>6000000</v>
      </c>
      <c r="L48" s="7"/>
      <c r="M48" s="10">
        <v>18381972600</v>
      </c>
      <c r="N48" s="7"/>
      <c r="O48" s="10">
        <v>30620716200</v>
      </c>
      <c r="P48" s="7"/>
      <c r="Q48" s="103">
        <v>-12238743600</v>
      </c>
      <c r="R48" s="103"/>
    </row>
    <row r="49" spans="1:18" ht="18.75" x14ac:dyDescent="0.2">
      <c r="A49" s="34" t="s">
        <v>34</v>
      </c>
      <c r="B49" s="7"/>
      <c r="C49" s="10">
        <v>6298165</v>
      </c>
      <c r="D49" s="7"/>
      <c r="E49" s="10">
        <v>40631884059</v>
      </c>
      <c r="F49" s="7"/>
      <c r="G49" s="10">
        <v>36061579689</v>
      </c>
      <c r="H49" s="7"/>
      <c r="I49" s="10">
        <v>4570304370</v>
      </c>
      <c r="J49" s="7"/>
      <c r="K49" s="10">
        <v>6298165</v>
      </c>
      <c r="L49" s="7"/>
      <c r="M49" s="10">
        <v>40631884059</v>
      </c>
      <c r="N49" s="7"/>
      <c r="O49" s="10">
        <v>34997262233</v>
      </c>
      <c r="P49" s="7"/>
      <c r="Q49" s="103">
        <v>5634621826</v>
      </c>
      <c r="R49" s="103"/>
    </row>
    <row r="50" spans="1:18" ht="18.75" x14ac:dyDescent="0.2">
      <c r="A50" s="34" t="s">
        <v>57</v>
      </c>
      <c r="B50" s="7"/>
      <c r="C50" s="10">
        <v>15818513</v>
      </c>
      <c r="D50" s="7"/>
      <c r="E50" s="10">
        <v>29042953589</v>
      </c>
      <c r="F50" s="7"/>
      <c r="G50" s="10">
        <v>28272458340</v>
      </c>
      <c r="H50" s="7"/>
      <c r="I50" s="10">
        <v>770495249</v>
      </c>
      <c r="J50" s="7"/>
      <c r="K50" s="10">
        <v>15818513</v>
      </c>
      <c r="L50" s="7"/>
      <c r="M50" s="10">
        <v>29042953589</v>
      </c>
      <c r="N50" s="7"/>
      <c r="O50" s="10">
        <v>28977952323</v>
      </c>
      <c r="P50" s="7"/>
      <c r="Q50" s="103">
        <v>65001266</v>
      </c>
      <c r="R50" s="103"/>
    </row>
    <row r="51" spans="1:18" ht="18.75" x14ac:dyDescent="0.2">
      <c r="A51" s="34" t="s">
        <v>32</v>
      </c>
      <c r="B51" s="7"/>
      <c r="C51" s="10">
        <v>1598892</v>
      </c>
      <c r="D51" s="7"/>
      <c r="E51" s="10">
        <v>5689975361</v>
      </c>
      <c r="F51" s="7"/>
      <c r="G51" s="10">
        <v>5419781000</v>
      </c>
      <c r="H51" s="7"/>
      <c r="I51" s="10">
        <v>270194361</v>
      </c>
      <c r="J51" s="7"/>
      <c r="K51" s="10">
        <v>1598892</v>
      </c>
      <c r="L51" s="7"/>
      <c r="M51" s="10">
        <v>5689975361</v>
      </c>
      <c r="N51" s="7"/>
      <c r="O51" s="10">
        <v>6720054237</v>
      </c>
      <c r="P51" s="7"/>
      <c r="Q51" s="103">
        <v>-1030078875</v>
      </c>
      <c r="R51" s="103"/>
    </row>
    <row r="52" spans="1:18" ht="18.75" x14ac:dyDescent="0.2">
      <c r="A52" s="34" t="s">
        <v>26</v>
      </c>
      <c r="B52" s="7"/>
      <c r="C52" s="10">
        <v>50000</v>
      </c>
      <c r="D52" s="7"/>
      <c r="E52" s="10">
        <v>163620630</v>
      </c>
      <c r="F52" s="7"/>
      <c r="G52" s="10">
        <v>132705675</v>
      </c>
      <c r="H52" s="7"/>
      <c r="I52" s="10">
        <v>30914955</v>
      </c>
      <c r="J52" s="7"/>
      <c r="K52" s="10">
        <v>50000</v>
      </c>
      <c r="L52" s="7"/>
      <c r="M52" s="10">
        <v>163620630</v>
      </c>
      <c r="N52" s="7"/>
      <c r="O52" s="10">
        <v>153692494</v>
      </c>
      <c r="P52" s="7"/>
      <c r="Q52" s="103">
        <v>9928136</v>
      </c>
      <c r="R52" s="103"/>
    </row>
    <row r="53" spans="1:18" ht="18.75" x14ac:dyDescent="0.2">
      <c r="A53" s="34" t="s">
        <v>66</v>
      </c>
      <c r="B53" s="7"/>
      <c r="C53" s="10">
        <v>956700</v>
      </c>
      <c r="D53" s="7"/>
      <c r="E53" s="10">
        <v>2614319988</v>
      </c>
      <c r="F53" s="7"/>
      <c r="G53" s="10">
        <v>2545847438</v>
      </c>
      <c r="H53" s="7"/>
      <c r="I53" s="10">
        <v>68472550</v>
      </c>
      <c r="J53" s="7"/>
      <c r="K53" s="10">
        <v>956700</v>
      </c>
      <c r="L53" s="7"/>
      <c r="M53" s="10">
        <v>2614319988</v>
      </c>
      <c r="N53" s="7"/>
      <c r="O53" s="10">
        <v>3757509000</v>
      </c>
      <c r="P53" s="7"/>
      <c r="Q53" s="103">
        <v>-1143189011</v>
      </c>
      <c r="R53" s="103"/>
    </row>
    <row r="54" spans="1:18" ht="18.75" x14ac:dyDescent="0.2">
      <c r="A54" s="34" t="s">
        <v>43</v>
      </c>
      <c r="B54" s="7"/>
      <c r="C54" s="10">
        <v>1117000</v>
      </c>
      <c r="D54" s="7"/>
      <c r="E54" s="10">
        <v>2751456840</v>
      </c>
      <c r="F54" s="7"/>
      <c r="G54" s="10">
        <v>2685945963</v>
      </c>
      <c r="H54" s="7"/>
      <c r="I54" s="10">
        <v>65510877</v>
      </c>
      <c r="J54" s="7"/>
      <c r="K54" s="10">
        <v>1117000</v>
      </c>
      <c r="L54" s="7"/>
      <c r="M54" s="10">
        <v>2751456840</v>
      </c>
      <c r="N54" s="7"/>
      <c r="O54" s="10">
        <v>2704151982</v>
      </c>
      <c r="P54" s="7"/>
      <c r="Q54" s="103">
        <v>47304858</v>
      </c>
      <c r="R54" s="103"/>
    </row>
    <row r="55" spans="1:18" ht="18.75" x14ac:dyDescent="0.2">
      <c r="A55" s="34" t="s">
        <v>28</v>
      </c>
      <c r="B55" s="7"/>
      <c r="C55" s="10">
        <v>1700000</v>
      </c>
      <c r="D55" s="7"/>
      <c r="E55" s="10">
        <v>14195034000</v>
      </c>
      <c r="F55" s="7"/>
      <c r="G55" s="10">
        <v>16290491400</v>
      </c>
      <c r="H55" s="7"/>
      <c r="I55" s="10">
        <v>-2095457400</v>
      </c>
      <c r="J55" s="7"/>
      <c r="K55" s="10">
        <v>1700000</v>
      </c>
      <c r="L55" s="7"/>
      <c r="M55" s="10">
        <v>14195034000</v>
      </c>
      <c r="N55" s="7"/>
      <c r="O55" s="10">
        <v>17372017800</v>
      </c>
      <c r="P55" s="7"/>
      <c r="Q55" s="103">
        <v>-3176983800</v>
      </c>
      <c r="R55" s="103"/>
    </row>
    <row r="56" spans="1:18" ht="18.75" x14ac:dyDescent="0.2">
      <c r="A56" s="34" t="s">
        <v>68</v>
      </c>
      <c r="B56" s="7"/>
      <c r="C56" s="10">
        <v>350000</v>
      </c>
      <c r="D56" s="7"/>
      <c r="E56" s="10">
        <v>956773125</v>
      </c>
      <c r="F56" s="7"/>
      <c r="G56" s="10">
        <v>718151490</v>
      </c>
      <c r="H56" s="7"/>
      <c r="I56" s="10">
        <v>238621635</v>
      </c>
      <c r="J56" s="7"/>
      <c r="K56" s="10">
        <v>350000</v>
      </c>
      <c r="L56" s="7"/>
      <c r="M56" s="10">
        <v>956773125</v>
      </c>
      <c r="N56" s="7"/>
      <c r="O56" s="10">
        <v>718151490</v>
      </c>
      <c r="P56" s="7"/>
      <c r="Q56" s="103">
        <v>238621635</v>
      </c>
      <c r="R56" s="103"/>
    </row>
    <row r="57" spans="1:18" ht="18.75" x14ac:dyDescent="0.2">
      <c r="A57" s="33" t="s">
        <v>83</v>
      </c>
      <c r="B57" s="7"/>
      <c r="C57" s="11">
        <v>1300</v>
      </c>
      <c r="D57" s="7"/>
      <c r="E57" s="11">
        <v>1174298119</v>
      </c>
      <c r="F57" s="7"/>
      <c r="G57" s="11">
        <v>1179237224</v>
      </c>
      <c r="H57" s="7"/>
      <c r="I57" s="11">
        <v>-4939104</v>
      </c>
      <c r="J57" s="7"/>
      <c r="K57" s="11">
        <v>1300</v>
      </c>
      <c r="L57" s="7"/>
      <c r="M57" s="11">
        <v>1174298119</v>
      </c>
      <c r="N57" s="7"/>
      <c r="O57" s="11">
        <v>1038264780</v>
      </c>
      <c r="P57" s="7"/>
      <c r="Q57" s="104">
        <v>136033339</v>
      </c>
      <c r="R57" s="104"/>
    </row>
    <row r="58" spans="1:18" ht="21" x14ac:dyDescent="0.2">
      <c r="A58" s="5" t="s">
        <v>69</v>
      </c>
      <c r="B58" s="7"/>
      <c r="C58" s="12">
        <v>209041985</v>
      </c>
      <c r="D58" s="7"/>
      <c r="E58" s="12">
        <v>695152892335</v>
      </c>
      <c r="F58" s="7"/>
      <c r="G58" s="12">
        <v>680540838252</v>
      </c>
      <c r="H58" s="7"/>
      <c r="I58" s="41">
        <v>14612054094</v>
      </c>
      <c r="J58" s="7"/>
      <c r="K58" s="12">
        <v>209041985</v>
      </c>
      <c r="L58" s="7"/>
      <c r="M58" s="12">
        <v>695152892335</v>
      </c>
      <c r="N58" s="7"/>
      <c r="O58" s="12">
        <v>801984539133</v>
      </c>
      <c r="P58" s="7"/>
      <c r="Q58" s="102">
        <v>-106831646773</v>
      </c>
      <c r="R58" s="102"/>
    </row>
    <row r="61" spans="1:18" x14ac:dyDescent="0.2">
      <c r="I61" s="38"/>
    </row>
  </sheetData>
  <mergeCells count="5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8:R58"/>
    <mergeCell ref="Q53:R53"/>
    <mergeCell ref="Q54:R54"/>
    <mergeCell ref="Q55:R55"/>
    <mergeCell ref="Q56:R56"/>
    <mergeCell ref="Q57:R5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0"/>
  <sheetViews>
    <sheetView rightToLeft="1" workbookViewId="0">
      <selection activeCell="H18" sqref="H18"/>
    </sheetView>
  </sheetViews>
  <sheetFormatPr defaultRowHeight="12.75" x14ac:dyDescent="0.2"/>
  <cols>
    <col min="1" max="1" width="6.7109375" bestFit="1" customWidth="1"/>
    <col min="2" max="2" width="23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0.710937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1.140625" bestFit="1" customWidth="1"/>
    <col min="17" max="17" width="1.28515625" customWidth="1"/>
    <col min="18" max="18" width="12" bestFit="1" customWidth="1"/>
    <col min="19" max="19" width="0.28515625" customWidth="1"/>
  </cols>
  <sheetData>
    <row r="1" spans="1:18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1.75" customHeight="1" x14ac:dyDescent="0.2">
      <c r="A2" s="76" t="s">
        <v>93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4.45" customHeight="1" x14ac:dyDescent="0.2"/>
    <row r="5" spans="1:18" ht="24" x14ac:dyDescent="0.2">
      <c r="A5" s="1" t="s">
        <v>123</v>
      </c>
      <c r="B5" s="94" t="s">
        <v>124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14.45" customHeight="1" x14ac:dyDescent="0.2">
      <c r="A6" s="14"/>
      <c r="B6" s="14"/>
      <c r="C6" s="14"/>
      <c r="D6" s="91" t="s">
        <v>112</v>
      </c>
      <c r="E6" s="91"/>
      <c r="F6" s="91"/>
      <c r="G6" s="91"/>
      <c r="H6" s="91"/>
      <c r="I6" s="91"/>
      <c r="J6" s="91"/>
      <c r="K6" s="14"/>
      <c r="L6" s="91" t="s">
        <v>113</v>
      </c>
      <c r="M6" s="91"/>
      <c r="N6" s="91"/>
      <c r="O6" s="91"/>
      <c r="P6" s="91"/>
      <c r="Q6" s="91"/>
      <c r="R6" s="91"/>
    </row>
    <row r="7" spans="1:18" ht="14.45" customHeight="1" x14ac:dyDescent="0.2">
      <c r="A7" s="14"/>
      <c r="B7" s="14"/>
      <c r="C7" s="14"/>
      <c r="D7" s="15"/>
      <c r="E7" s="15"/>
      <c r="F7" s="15"/>
      <c r="G7" s="15"/>
      <c r="H7" s="15"/>
      <c r="I7" s="15"/>
      <c r="J7" s="15"/>
      <c r="K7" s="14"/>
      <c r="L7" s="15"/>
      <c r="M7" s="15"/>
      <c r="N7" s="15"/>
      <c r="O7" s="15"/>
      <c r="P7" s="15"/>
      <c r="Q7" s="15"/>
      <c r="R7" s="15"/>
    </row>
    <row r="8" spans="1:18" ht="14.45" customHeight="1" x14ac:dyDescent="0.2">
      <c r="A8" s="91" t="s">
        <v>125</v>
      </c>
      <c r="B8" s="91"/>
      <c r="C8" s="14"/>
      <c r="D8" s="2" t="s">
        <v>126</v>
      </c>
      <c r="E8" s="14"/>
      <c r="F8" s="2" t="s">
        <v>116</v>
      </c>
      <c r="G8" s="14"/>
      <c r="H8" s="2" t="s">
        <v>117</v>
      </c>
      <c r="I8" s="14"/>
      <c r="J8" s="2" t="s">
        <v>69</v>
      </c>
      <c r="K8" s="14"/>
      <c r="L8" s="2" t="s">
        <v>126</v>
      </c>
      <c r="M8" s="14"/>
      <c r="N8" s="2" t="s">
        <v>116</v>
      </c>
      <c r="O8" s="14"/>
      <c r="P8" s="2" t="s">
        <v>117</v>
      </c>
      <c r="Q8" s="14"/>
      <c r="R8" s="2" t="s">
        <v>69</v>
      </c>
    </row>
    <row r="9" spans="1:18" ht="21.75" customHeight="1" x14ac:dyDescent="0.2">
      <c r="A9" s="107" t="s">
        <v>83</v>
      </c>
      <c r="B9" s="107"/>
      <c r="C9" s="14"/>
      <c r="D9" s="31">
        <v>0</v>
      </c>
      <c r="E9" s="14"/>
      <c r="F9" s="31">
        <v>-4939104</v>
      </c>
      <c r="G9" s="14"/>
      <c r="H9" s="31">
        <v>0</v>
      </c>
      <c r="I9" s="14"/>
      <c r="J9" s="31">
        <v>-4939104</v>
      </c>
      <c r="K9" s="14"/>
      <c r="L9" s="31">
        <v>0</v>
      </c>
      <c r="M9" s="14"/>
      <c r="N9" s="31">
        <v>136033339</v>
      </c>
      <c r="O9" s="14"/>
      <c r="P9" s="31">
        <v>0</v>
      </c>
      <c r="Q9" s="14"/>
      <c r="R9" s="31">
        <v>136033339</v>
      </c>
    </row>
    <row r="10" spans="1:18" ht="21.75" customHeight="1" x14ac:dyDescent="0.2">
      <c r="A10" s="93" t="s">
        <v>69</v>
      </c>
      <c r="B10" s="93"/>
      <c r="C10" s="14"/>
      <c r="D10" s="23">
        <v>0</v>
      </c>
      <c r="E10" s="14"/>
      <c r="F10" s="23">
        <v>-4939104</v>
      </c>
      <c r="G10" s="14"/>
      <c r="H10" s="23">
        <v>0</v>
      </c>
      <c r="I10" s="14"/>
      <c r="J10" s="23">
        <v>-4939104</v>
      </c>
      <c r="K10" s="14"/>
      <c r="L10" s="23">
        <v>0</v>
      </c>
      <c r="M10" s="14"/>
      <c r="N10" s="23">
        <v>136033339</v>
      </c>
      <c r="O10" s="14"/>
      <c r="P10" s="23">
        <v>0</v>
      </c>
      <c r="Q10" s="14"/>
      <c r="R10" s="23">
        <v>136033339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سود سهام</vt:lpstr>
      <vt:lpstr>درآمد ناشی از تغییر قیمت اوراق</vt:lpstr>
      <vt:lpstr>درآمد سرمایه گذاری در اوراق به</vt:lpstr>
      <vt:lpstr>درآمد سپرده بانکی</vt:lpstr>
      <vt:lpstr>سایر درآمدها</vt:lpstr>
      <vt:lpstr>سود سپرده بانکی</vt:lpstr>
      <vt:lpstr>درآمد ناشی از فروش</vt:lpstr>
      <vt:lpstr>درآمد اعمال اختیار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SHARIAT</dc:creator>
  <dc:description/>
  <cp:lastModifiedBy>Mohadeseh Salemi</cp:lastModifiedBy>
  <cp:lastPrinted>2024-07-30T12:43:14Z</cp:lastPrinted>
  <dcterms:created xsi:type="dcterms:W3CDTF">2024-07-23T12:26:17Z</dcterms:created>
  <dcterms:modified xsi:type="dcterms:W3CDTF">2024-07-31T05:42:26Z</dcterms:modified>
</cp:coreProperties>
</file>