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emi\Desktop\"/>
    </mc:Choice>
  </mc:AlternateContent>
  <bookViews>
    <workbookView xWindow="-120" yWindow="-120" windowWidth="29040" windowHeight="15840"/>
  </bookViews>
  <sheets>
    <sheet name="صورت وضعیت" sheetId="1" r:id="rId1"/>
    <sheet name="سهام" sheetId="2" r:id="rId2"/>
    <sheet name="اوراق" sheetId="5" r:id="rId3"/>
    <sheet name="سپرده" sheetId="7" r:id="rId4"/>
    <sheet name="درآمد" sheetId="8" r:id="rId5"/>
    <sheet name="درآمد سرمایه گذاری در سهام" sheetId="9" r:id="rId6"/>
    <sheet name="درآمد سرمایه گذاری در اوراق به" sheetId="11" r:id="rId7"/>
    <sheet name="درآمد سپرده بانکی" sheetId="13" r:id="rId8"/>
    <sheet name="سایر درآمدها" sheetId="14" r:id="rId9"/>
    <sheet name="سود سپرده بانکی" sheetId="18" r:id="rId10"/>
    <sheet name="درآمد سود سهام" sheetId="15" r:id="rId11"/>
    <sheet name="درآمد ناشی از فروش" sheetId="19" r:id="rId12"/>
    <sheet name="درآمد اعمال اختیار" sheetId="20" r:id="rId13"/>
    <sheet name="درآمد ناشی از تغییر قیمت اوراق" sheetId="21" r:id="rId14"/>
  </sheets>
  <definedNames>
    <definedName name="_xlnm.Print_Area" localSheetId="2">اوراق!$A$1:$AM$10</definedName>
    <definedName name="_xlnm.Print_Area" localSheetId="4">درآمد!$A$1:$K$13</definedName>
    <definedName name="_xlnm.Print_Area" localSheetId="12">'درآمد اعمال اختیار'!$A$1:$Y$15</definedName>
    <definedName name="_xlnm.Print_Area" localSheetId="7">'درآمد سپرده بانکی'!$A$1:$K$9</definedName>
    <definedName name="_xlnm.Print_Area" localSheetId="6">'درآمد سرمایه گذاری در اوراق به'!$A$1:$S$10</definedName>
    <definedName name="_xlnm.Print_Area" localSheetId="5">'درآمد سرمایه گذاری در سهام'!$A$1:$W$75</definedName>
    <definedName name="_xlnm.Print_Area" localSheetId="10">'درآمد سود سهام'!$A$1:$T$59</definedName>
    <definedName name="_xlnm.Print_Area" localSheetId="13">'درآمد ناشی از تغییر قیمت اوراق'!$A$1:$S$58</definedName>
    <definedName name="_xlnm.Print_Area" localSheetId="11">'درآمد ناشی از فروش'!$A$1:$S$22</definedName>
    <definedName name="_xlnm.Print_Area" localSheetId="8">'سایر درآمدها'!$A$1:$G$11</definedName>
    <definedName name="_xlnm.Print_Area" localSheetId="3">سپرده!$A$1:$M$10</definedName>
    <definedName name="_xlnm.Print_Area" localSheetId="1">سهام!$A$1:$AA$58</definedName>
    <definedName name="_xlnm.Print_Area" localSheetId="9">'سود سپرده بانکی'!$A$1:$N$9</definedName>
    <definedName name="_xlnm.Print_Area" localSheetId="0">'صورت وضعیت'!$A$1:$C$50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8" l="1"/>
  <c r="H12" i="8"/>
  <c r="H11" i="8"/>
  <c r="H10" i="8"/>
  <c r="H8" i="8"/>
  <c r="F11" i="8" l="1"/>
  <c r="F10" i="8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F12" i="8"/>
  <c r="J13" i="9"/>
  <c r="J22" i="9"/>
  <c r="P75" i="9" l="1"/>
  <c r="L10" i="7"/>
  <c r="R75" i="9" l="1"/>
  <c r="T9" i="9"/>
  <c r="J10" i="9"/>
  <c r="J11" i="9"/>
  <c r="J12" i="9"/>
  <c r="J14" i="9"/>
  <c r="J15" i="9"/>
  <c r="J16" i="9"/>
  <c r="J17" i="9"/>
  <c r="J18" i="9"/>
  <c r="J19" i="9"/>
  <c r="J20" i="9"/>
  <c r="J21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9" i="9"/>
  <c r="F75" i="9"/>
  <c r="N75" i="9"/>
  <c r="T75" i="9" s="1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50" i="15"/>
  <c r="S51" i="15"/>
  <c r="S52" i="15"/>
  <c r="S53" i="15"/>
  <c r="S54" i="15"/>
  <c r="S55" i="15"/>
  <c r="S56" i="15"/>
  <c r="S57" i="15"/>
  <c r="S58" i="15"/>
  <c r="S8" i="15"/>
  <c r="D75" i="9"/>
  <c r="F8" i="8" l="1"/>
  <c r="F13" i="8" s="1"/>
  <c r="J75" i="9"/>
  <c r="E58" i="21"/>
  <c r="I58" i="21" s="1"/>
  <c r="Q22" i="19"/>
  <c r="M22" i="19" s="1"/>
  <c r="C9" i="18"/>
  <c r="I9" i="18"/>
  <c r="O58" i="21" l="1"/>
  <c r="M58" i="21"/>
  <c r="Q58" i="21" s="1"/>
  <c r="M59" i="15" l="1"/>
  <c r="O26" i="15"/>
  <c r="O25" i="15"/>
  <c r="O59" i="15" s="1"/>
  <c r="S59" i="15" s="1"/>
  <c r="AJ10" i="5" l="1"/>
  <c r="X58" i="2"/>
  <c r="Z9" i="2" s="1"/>
</calcChain>
</file>

<file path=xl/sharedStrings.xml><?xml version="1.0" encoding="utf-8"?>
<sst xmlns="http://schemas.openxmlformats.org/spreadsheetml/2006/main" count="536" uniqueCount="208">
  <si>
    <t>صندوق سرمایه‌گذاری مشترک بانک اقتصاد نوین</t>
  </si>
  <si>
    <t>صورت وضعیت پرتفوی</t>
  </si>
  <si>
    <t>برای ماه منتهی به 1403/05/31</t>
  </si>
  <si>
    <t>-1</t>
  </si>
  <si>
    <t>سرمایه گذاری ها</t>
  </si>
  <si>
    <t>-1-1</t>
  </si>
  <si>
    <t>سرمایه گذاری در سهام و حق تقدم سهام</t>
  </si>
  <si>
    <t>1403/04/31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</si>
  <si>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</si>
  <si>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</si>
  <si>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</si>
  <si>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</si>
  <si>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</si>
  <si>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</si>
  <si>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</si>
  <si>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</si>
  <si>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</si>
  <si>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</si>
  <si>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</si>
  <si>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</si>
  <si>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</si>
  <si>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ایران‌یاساتایرورابر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</si>
  <si>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</si>
  <si>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</si>
  <si>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</si>
  <si>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</si>
  <si>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</si>
  <si>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</si>
  <si>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</si>
  <si>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پالایش نفت بندرعباس</t>
  </si>
  <si>
    <t>پتروشیمی تندگویان</t>
  </si>
  <si>
    <t>پتروشیمی غدیر</t>
  </si>
  <si>
    <t>پرتو بار فرابر خلیج فارس</t>
  </si>
  <si>
    <t>پمپ‌ سازی‌ ایران‌</t>
  </si>
  <si>
    <t>تامین سرمایه نوین</t>
  </si>
  <si>
    <t>تایدواترخاورمیانه</t>
  </si>
  <si>
    <t>توسعه مولد نیروگاهی جهرم</t>
  </si>
  <si>
    <t>تولید نیروی برق دماوند</t>
  </si>
  <si>
    <t>چینی ایران</t>
  </si>
  <si>
    <t>ح . سرمایه‌گذاری‌ سپه‌</t>
  </si>
  <si>
    <t>داروسازی‌ فارابی‌</t>
  </si>
  <si>
    <t>دارویی ره آورد تامین</t>
  </si>
  <si>
    <t>دارویی‌ رازک‌</t>
  </si>
  <si>
    <t>سایپا</t>
  </si>
  <si>
    <t>سرمایه گذاری تامین اجتماعی</t>
  </si>
  <si>
    <t>سرمایه گذاری خوارزمی</t>
  </si>
  <si>
    <t>سرمایه گذاری مالی سپهرصادرات</t>
  </si>
  <si>
    <t>سرمایه‌گذاری‌ سایپا</t>
  </si>
  <si>
    <t>سرمایه‌گذاری‌ سپه‌</t>
  </si>
  <si>
    <t>سرمایه‌گذاری‌صندوق‌بازنشستگی‌</t>
  </si>
  <si>
    <t>سیمان‌ شرق‌</t>
  </si>
  <si>
    <t>سیمان‌ صوفیان‌</t>
  </si>
  <si>
    <t>شیشه سازی مینا</t>
  </si>
  <si>
    <t>شیشه‌ قزوین‌</t>
  </si>
  <si>
    <t>صبا فولاد خلیج فارس</t>
  </si>
  <si>
    <t>صنایع پتروشیمی تخت جمشید</t>
  </si>
  <si>
    <t>صنایع شیمیایی کیمیاگران امروز</t>
  </si>
  <si>
    <t>صنایع‌ریخته‌گری‌ایران‌</t>
  </si>
  <si>
    <t>صنعتی‌ دریایی‌ ایران‌</t>
  </si>
  <si>
    <t>فنرسازی‌خاور</t>
  </si>
  <si>
    <t>فولاد مبارکه اصفهان</t>
  </si>
  <si>
    <t>گروه مپنا (سهامی عام)</t>
  </si>
  <si>
    <t>ملی‌ صنایع‌ مس‌ ایران‌</t>
  </si>
  <si>
    <t>مهرکام‌پارس‌</t>
  </si>
  <si>
    <t>مولد نیروگاهی تجارت فارس</t>
  </si>
  <si>
    <t>نشاسته و گلوکز آردینه</t>
  </si>
  <si>
    <t>نورایستا پلاستیک</t>
  </si>
  <si>
    <t>کاشی‌ وسرامیک‌ حافظ‌</t>
  </si>
  <si>
    <t>جمع</t>
  </si>
  <si>
    <t>نام سهام</t>
  </si>
  <si>
    <t>قیمت اعمال</t>
  </si>
  <si>
    <t>تاریخ اعمال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</si>
  <si>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</si>
  <si>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</si>
  <si>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</si>
  <si>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</si>
  <si>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</si>
  <si>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</si>
  <si>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</si>
  <si>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</si>
  <si>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</si>
  <si>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</si>
  <si>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اسنادخزانه-م7بودجه00-030912</t>
  </si>
  <si>
    <t>بله</t>
  </si>
  <si>
    <t>1400/04/14</t>
  </si>
  <si>
    <t>1403/09/12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</si>
  <si>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</si>
  <si>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</si>
  <si>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</si>
  <si>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</si>
  <si>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</si>
  <si>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</si>
  <si>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</si>
  <si>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</si>
  <si>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</si>
  <si>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</si>
  <si>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</si>
  <si>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</si>
  <si>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</si>
  <si>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</si>
  <si>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</si>
  <si>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</si>
  <si>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</si>
  <si>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</si>
  <si>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</si>
  <si>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</si>
  <si>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</si>
  <si>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</si>
  <si>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</si>
  <si>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</si>
  <si>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</si>
  <si>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</si>
  <si>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</si>
  <si>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</si>
  <si>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</si>
  <si>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</si>
  <si>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</si>
  <si>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نخریسی و نساجی خسروی خراسان</t>
  </si>
  <si>
    <t>اختیارخ شستا-1100-1403/02/12</t>
  </si>
  <si>
    <t>تولیدی و صنعتی گوهرفام</t>
  </si>
  <si>
    <t>پارس فنر</t>
  </si>
  <si>
    <t>بهار رز عالیس چناران</t>
  </si>
  <si>
    <t>اختیارخ خودرو-3000-1403/02/05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</si>
  <si>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</si>
  <si>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</si>
  <si>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</si>
  <si>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</si>
  <si>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</si>
  <si>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</si>
  <si>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</si>
  <si>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</si>
  <si>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</si>
  <si>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</si>
  <si>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</si>
  <si>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</si>
  <si>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</si>
  <si>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</si>
  <si>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</si>
  <si>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</si>
  <si>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</si>
  <si>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</si>
  <si>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</si>
  <si>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1403/04/16</t>
  </si>
  <si>
    <t>1403/04/09</t>
  </si>
  <si>
    <t>1403/02/31</t>
  </si>
  <si>
    <t>1402/12/05</t>
  </si>
  <si>
    <t>1403/04/13</t>
  </si>
  <si>
    <t>1403/05/16</t>
  </si>
  <si>
    <t>1403/04/30</t>
  </si>
  <si>
    <t>1403/05/10</t>
  </si>
  <si>
    <t>1403/03/06</t>
  </si>
  <si>
    <t>1403/03/07</t>
  </si>
  <si>
    <t>1403/04/28</t>
  </si>
  <si>
    <t>1403/03/02</t>
  </si>
  <si>
    <t>1403/02/22</t>
  </si>
  <si>
    <t>1403/03/30</t>
  </si>
  <si>
    <t>1403/04/24</t>
  </si>
  <si>
    <t>1403/04/27</t>
  </si>
  <si>
    <t>1403/02/02</t>
  </si>
  <si>
    <t>1403/03/05</t>
  </si>
  <si>
    <t>1403/02/18</t>
  </si>
  <si>
    <t>1403/03/26</t>
  </si>
  <si>
    <t>1403/03/09</t>
  </si>
  <si>
    <t>1403/05/11</t>
  </si>
  <si>
    <t>1403/01/27</t>
  </si>
  <si>
    <t>1403/01/29</t>
  </si>
  <si>
    <t>1403/04/23</t>
  </si>
  <si>
    <t>1403/03/01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</si>
  <si>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</si>
  <si>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</si>
  <si>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</si>
  <si>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</si>
  <si>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</si>
  <si>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</si>
  <si>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</si>
  <si>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</si>
  <si>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</si>
  <si>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</si>
  <si>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</si>
  <si>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</si>
  <si>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</si>
  <si>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</si>
  <si>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</si>
  <si>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</si>
  <si>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</si>
  <si>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خساپا1</t>
  </si>
  <si>
    <t>ضسپا10001</t>
  </si>
  <si>
    <t>خودرو1</t>
  </si>
  <si>
    <t>ضخود30841</t>
  </si>
  <si>
    <t>شستا1</t>
  </si>
  <si>
    <t>ضستا30161</t>
  </si>
  <si>
    <t>ضخود20451</t>
  </si>
  <si>
    <t>ضستا20251</t>
  </si>
  <si>
    <t>درآمد ناشی از تغییر قیمت اوراق بهادار</t>
  </si>
  <si>
    <t>سود و زیان ناشی از تغییر قیمت</t>
  </si>
  <si>
    <t>سپرده بانکی</t>
  </si>
  <si>
    <t>÷</t>
  </si>
  <si>
    <t>بانک تجارت</t>
  </si>
  <si>
    <t>فولاد خوزستان</t>
  </si>
  <si>
    <t xml:space="preserve"> سرمایه گذاری نیروگاهی ایران</t>
  </si>
  <si>
    <t xml:space="preserve"> پالایش نفت تهران</t>
  </si>
  <si>
    <t xml:space="preserve"> صنعتي زر ماكارون</t>
  </si>
  <si>
    <t xml:space="preserve"> تهيه توزيع غذاي دنا آفرين فدك</t>
  </si>
  <si>
    <t xml:space="preserve"> تولید و توسعه سرب روی ایرانیان</t>
  </si>
  <si>
    <t xml:space="preserve"> گسترش صنایع روی ایرانیان</t>
  </si>
  <si>
    <t xml:space="preserve"> زغال سنگ پروده طبس</t>
  </si>
  <si>
    <t>کارخانجات‌تولیدی‌شیشه‌رازی‌</t>
  </si>
  <si>
    <t xml:space="preserve"> توسعه صنایع بهشهر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</si>
</sst>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;\(#,##0\)"/>
    <numFmt numFmtId="165" formatCode="_(* #,##0_);_(* \(#,##0\);_(* &quot;-&quot;??_);_(@_)"/>
  </numFmts>
  <fonts count="16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0"/>
      <color rgb="FF000000"/>
      <name val="B Nazanin"/>
      <charset val="1"/>
    </font>
    <font>
      <sz val="10"/>
      <color rgb="FF000000"/>
      <name val="IRANSans"/>
    </font>
    <font>
      <sz val="10"/>
      <color rgb="FFFF0000"/>
      <name val="IRANSans"/>
    </font>
    <font>
      <sz val="12"/>
      <color rgb="FF000000"/>
      <name val="Arial"/>
      <family val="2"/>
    </font>
    <font>
      <b/>
      <sz val="28"/>
      <color rgb="FF000000"/>
      <name val="B Nazanin"/>
      <charset val="178"/>
    </font>
    <font>
      <sz val="28"/>
      <color rgb="FF000000"/>
      <name val="Arial"/>
      <family val="2"/>
    </font>
    <font>
      <sz val="12"/>
      <name val="B Nazanin"/>
      <charset val="178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0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right" vertical="top"/>
    </xf>
    <xf numFmtId="4" fontId="4" fillId="0" borderId="6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0" fontId="4" fillId="0" borderId="0" xfId="0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0" fontId="0" fillId="0" borderId="7" xfId="0" applyBorder="1" applyAlignment="1">
      <alignment horizontal="left"/>
    </xf>
    <xf numFmtId="3" fontId="4" fillId="0" borderId="7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3" fontId="4" fillId="0" borderId="0" xfId="0" applyNumberFormat="1" applyFont="1" applyFill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4" fontId="4" fillId="0" borderId="0" xfId="0" applyNumberFormat="1" applyFont="1" applyFill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top"/>
    </xf>
    <xf numFmtId="3" fontId="8" fillId="0" borderId="0" xfId="0" applyNumberFormat="1" applyFont="1" applyFill="1" applyAlignment="1">
      <alignment horizontal="left" vertical="center"/>
    </xf>
    <xf numFmtId="3" fontId="0" fillId="0" borderId="0" xfId="0" applyNumberFormat="1" applyFill="1" applyAlignment="1">
      <alignment horizontal="left"/>
    </xf>
    <xf numFmtId="3" fontId="4" fillId="0" borderId="6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horizontal="left"/>
    </xf>
    <xf numFmtId="164" fontId="6" fillId="0" borderId="0" xfId="0" applyNumberFormat="1" applyFont="1" applyFill="1" applyBorder="1" applyAlignment="1">
      <alignment vertical="center" wrapText="1" readingOrder="2"/>
    </xf>
    <xf numFmtId="164" fontId="6" fillId="0" borderId="0" xfId="0" applyNumberFormat="1" applyFont="1" applyFill="1" applyBorder="1" applyAlignment="1">
      <alignment horizontal="center" vertical="center" wrapText="1" readingOrder="2"/>
    </xf>
    <xf numFmtId="3" fontId="0" fillId="0" borderId="0" xfId="0" applyNumberFormat="1" applyFill="1" applyBorder="1" applyAlignment="1">
      <alignment horizontal="left"/>
    </xf>
    <xf numFmtId="165" fontId="0" fillId="0" borderId="0" xfId="0" applyNumberFormat="1" applyFill="1" applyBorder="1" applyAlignment="1">
      <alignment horizontal="left"/>
    </xf>
    <xf numFmtId="165" fontId="0" fillId="0" borderId="0" xfId="1" applyNumberFormat="1" applyFont="1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Fill="1" applyAlignment="1">
      <alignment vertical="center"/>
    </xf>
    <xf numFmtId="10" fontId="4" fillId="0" borderId="2" xfId="0" applyNumberFormat="1" applyFont="1" applyFill="1" applyBorder="1" applyAlignment="1">
      <alignment horizontal="right" vertical="center"/>
    </xf>
    <xf numFmtId="9" fontId="4" fillId="0" borderId="0" xfId="2" applyFont="1" applyFill="1" applyAlignment="1">
      <alignment horizontal="right" vertical="center"/>
    </xf>
    <xf numFmtId="43" fontId="2" fillId="0" borderId="0" xfId="1" applyNumberFormat="1" applyFont="1" applyFill="1" applyAlignment="1">
      <alignment vertical="center"/>
    </xf>
    <xf numFmtId="43" fontId="0" fillId="0" borderId="2" xfId="1" applyNumberFormat="1" applyFont="1" applyBorder="1" applyAlignment="1">
      <alignment horizontal="left" vertical="center"/>
    </xf>
    <xf numFmtId="43" fontId="3" fillId="0" borderId="1" xfId="1" applyNumberFormat="1" applyFont="1" applyFill="1" applyBorder="1" applyAlignment="1">
      <alignment horizontal="center" vertical="center"/>
    </xf>
    <xf numFmtId="43" fontId="4" fillId="0" borderId="2" xfId="1" applyNumberFormat="1" applyFont="1" applyFill="1" applyBorder="1" applyAlignment="1">
      <alignment horizontal="right" vertical="center"/>
    </xf>
    <xf numFmtId="43" fontId="4" fillId="0" borderId="0" xfId="1" applyNumberFormat="1" applyFont="1" applyFill="1" applyAlignment="1">
      <alignment horizontal="right" vertical="center"/>
    </xf>
    <xf numFmtId="43" fontId="4" fillId="0" borderId="4" xfId="1" applyNumberFormat="1" applyFont="1" applyFill="1" applyBorder="1" applyAlignment="1">
      <alignment horizontal="right" vertical="center"/>
    </xf>
    <xf numFmtId="43" fontId="0" fillId="0" borderId="0" xfId="1" applyNumberFormat="1" applyFont="1" applyAlignment="1">
      <alignment horizontal="left"/>
    </xf>
    <xf numFmtId="38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/>
    </xf>
    <xf numFmtId="3" fontId="3" fillId="0" borderId="0" xfId="0" applyNumberFormat="1" applyFont="1" applyFill="1" applyBorder="1" applyAlignment="1">
      <alignment horizontal="right" vertical="top"/>
    </xf>
    <xf numFmtId="0" fontId="13" fillId="0" borderId="0" xfId="0" applyFont="1" applyFill="1" applyAlignment="1">
      <alignment horizontal="left"/>
    </xf>
    <xf numFmtId="3" fontId="3" fillId="0" borderId="5" xfId="0" applyNumberFormat="1" applyFont="1" applyFill="1" applyBorder="1" applyAlignment="1">
      <alignment horizontal="right" vertical="top"/>
    </xf>
    <xf numFmtId="3" fontId="3" fillId="0" borderId="5" xfId="0" applyNumberFormat="1" applyFont="1" applyFill="1" applyBorder="1" applyAlignment="1">
      <alignment horizontal="right" vertical="top"/>
    </xf>
    <xf numFmtId="38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/>
    </xf>
    <xf numFmtId="38" fontId="15" fillId="0" borderId="8" xfId="0" applyNumberFormat="1" applyFont="1" applyBorder="1" applyAlignment="1">
      <alignment horizontal="right" vertical="center"/>
    </xf>
    <xf numFmtId="0" fontId="14" fillId="0" borderId="0" xfId="0" applyFont="1" applyFill="1" applyAlignment="1">
      <alignment horizontal="left"/>
    </xf>
    <xf numFmtId="4" fontId="3" fillId="0" borderId="5" xfId="0" applyNumberFormat="1" applyFont="1" applyFill="1" applyBorder="1" applyAlignment="1">
      <alignment horizontal="right" vertical="top"/>
    </xf>
    <xf numFmtId="0" fontId="14" fillId="0" borderId="0" xfId="0" applyFont="1" applyAlignment="1">
      <alignment horizontal="lef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3" fontId="3" fillId="0" borderId="5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4" fillId="0" borderId="2" xfId="2" applyFont="1" applyFill="1" applyBorder="1" applyAlignment="1">
      <alignment horizontal="right" vertical="top"/>
    </xf>
    <xf numFmtId="9" fontId="4" fillId="0" borderId="0" xfId="2" applyFont="1" applyFill="1" applyAlignment="1">
      <alignment horizontal="right" vertical="top"/>
    </xf>
    <xf numFmtId="9" fontId="4" fillId="0" borderId="4" xfId="2" applyFont="1" applyFill="1" applyBorder="1" applyAlignment="1">
      <alignment horizontal="right" vertical="top"/>
    </xf>
    <xf numFmtId="9" fontId="3" fillId="0" borderId="5" xfId="2" applyFont="1" applyFill="1" applyBorder="1" applyAlignment="1">
      <alignment horizontal="right" vertical="top"/>
    </xf>
    <xf numFmtId="10" fontId="3" fillId="0" borderId="5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top"/>
    </xf>
    <xf numFmtId="3" fontId="3" fillId="0" borderId="8" xfId="0" applyNumberFormat="1" applyFont="1" applyFill="1" applyBorder="1" applyAlignment="1">
      <alignment horizontal="right" vertical="top"/>
    </xf>
    <xf numFmtId="0" fontId="14" fillId="0" borderId="0" xfId="0" applyFont="1" applyAlignment="1">
      <alignment horizontal="center"/>
    </xf>
    <xf numFmtId="0" fontId="3" fillId="0" borderId="7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4794249</xdr:colOff>
      <xdr:row>7</xdr:row>
      <xdr:rowOff>79374</xdr:rowOff>
    </xdr:from>
    <xdr:to>
      <xdr:col>2</xdr:col>
      <xdr:colOff>59612</xdr:colOff>
      <xdr:row>9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1558D4-B26A-47E5-87CB-349B810B7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6890388" y="1539874"/>
          <a:ext cx="3139363" cy="312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rightToLeft="1" tabSelected="1" zoomScale="48" zoomScaleNormal="48" workbookViewId="0">
      <selection activeCell="K49" sqref="K49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2:2" ht="29.1" customHeight="1"/>
    <row r="2" spans="2:2" ht="21.75" customHeight="1"/>
    <row r="3" spans="2:2" ht="21.75" customHeight="1"/>
    <row r="4" spans="2:2" ht="7.35" customHeight="1"/>
    <row r="8" spans="2:2" s="95" customFormat="1" ht="123.6" customHeight="1">
      <c r="B8" s="96"/>
    </row>
    <row r="9" spans="2:2" s="95" customFormat="1" ht="123.6" customHeight="1">
      <c r="B9" s="96"/>
    </row>
    <row r="24" spans="1:3" s="98" customFormat="1" ht="45">
      <c r="A24" s="97" t="s">
        <v>0</v>
      </c>
      <c r="B24" s="97"/>
      <c r="C24" s="97"/>
    </row>
    <row r="25" spans="1:3" s="98" customFormat="1" ht="45">
      <c r="A25" s="97" t="s">
        <v>1</v>
      </c>
      <c r="B25" s="97"/>
      <c r="C25" s="97"/>
    </row>
    <row r="26" spans="1:3" s="98" customFormat="1" ht="45">
      <c r="A26" s="97" t="s">
        <v>2</v>
      </c>
      <c r="B26" s="97"/>
      <c r="C26" s="97"/>
    </row>
  </sheetData>
  <mergeCells count="4">
    <mergeCell ref="A25:C25"/>
    <mergeCell ref="A26:C26"/>
    <mergeCell ref="B8:B9"/>
    <mergeCell ref="A24:C24"/>
  </mergeCells>
  <pageMargins left="0.39" right="0.39" top="0.39" bottom="0.39" header="0" footer="0"/>
  <pageSetup scale="5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rightToLeft="1" workbookViewId="0">
      <selection activeCell="A9" sqref="A9:B9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21.75" customHeight="1">
      <c r="A2" s="84" t="s">
        <v>92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21.75" customHeight="1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14.45" customHeight="1"/>
    <row r="5" spans="1:13" ht="14.45" customHeight="1">
      <c r="A5" s="85" t="s">
        <v>170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1:13" ht="14.45" customHeight="1">
      <c r="A6" s="86" t="s">
        <v>95</v>
      </c>
      <c r="C6" s="86" t="s">
        <v>111</v>
      </c>
      <c r="D6" s="86"/>
      <c r="E6" s="86"/>
      <c r="F6" s="86"/>
      <c r="G6" s="86"/>
      <c r="I6" s="86" t="s">
        <v>112</v>
      </c>
      <c r="J6" s="86"/>
      <c r="K6" s="86"/>
      <c r="L6" s="86"/>
      <c r="M6" s="86"/>
    </row>
    <row r="7" spans="1:13" ht="29.1" customHeight="1">
      <c r="A7" s="86"/>
      <c r="C7" s="18" t="s">
        <v>168</v>
      </c>
      <c r="D7" s="3"/>
      <c r="E7" s="18" t="s">
        <v>140</v>
      </c>
      <c r="F7" s="3"/>
      <c r="G7" s="18" t="s">
        <v>169</v>
      </c>
      <c r="I7" s="18" t="s">
        <v>168</v>
      </c>
      <c r="J7" s="3"/>
      <c r="K7" s="18" t="s">
        <v>140</v>
      </c>
      <c r="L7" s="3"/>
      <c r="M7" s="18" t="s">
        <v>169</v>
      </c>
    </row>
    <row r="8" spans="1:13" ht="21.75" customHeight="1">
      <c r="A8" s="5" t="s">
        <v>195</v>
      </c>
      <c r="C8" s="28">
        <v>13573922</v>
      </c>
      <c r="D8" s="27"/>
      <c r="E8" s="28">
        <v>-14004</v>
      </c>
      <c r="F8" s="27"/>
      <c r="G8" s="28">
        <v>13587926</v>
      </c>
      <c r="H8" s="27"/>
      <c r="I8" s="28">
        <v>77410735</v>
      </c>
      <c r="J8" s="27"/>
      <c r="K8" s="28">
        <v>1084</v>
      </c>
      <c r="L8" s="27"/>
      <c r="M8" s="28">
        <v>77409651</v>
      </c>
    </row>
    <row r="9" spans="1:13" s="116" customFormat="1" ht="21.75" customHeight="1" thickBot="1">
      <c r="A9" s="138" t="s">
        <v>68</v>
      </c>
      <c r="B9" s="138"/>
      <c r="C9" s="136">
        <f>G9+E9</f>
        <v>13573922</v>
      </c>
      <c r="D9" s="118"/>
      <c r="E9" s="136">
        <v>-14004</v>
      </c>
      <c r="F9" s="118"/>
      <c r="G9" s="136">
        <v>13587926</v>
      </c>
      <c r="H9" s="118"/>
      <c r="I9" s="136">
        <f>M9+K9</f>
        <v>77410735</v>
      </c>
      <c r="K9" s="136">
        <v>1084</v>
      </c>
      <c r="L9" s="118"/>
      <c r="M9" s="136">
        <v>77409651</v>
      </c>
    </row>
    <row r="10" spans="1:13" ht="13.5" thickTop="1"/>
  </sheetData>
  <mergeCells count="8">
    <mergeCell ref="A9:B9"/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6"/>
  <sheetViews>
    <sheetView rightToLeft="1" topLeftCell="A52" workbookViewId="0">
      <selection activeCell="A59" sqref="A59:B59"/>
    </sheetView>
  </sheetViews>
  <sheetFormatPr defaultRowHeight="12.75"/>
  <cols>
    <col min="1" max="1" width="37.2851562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2.4257812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2.85546875" bestFit="1" customWidth="1"/>
    <col min="18" max="18" width="1.28515625" customWidth="1"/>
    <col min="19" max="19" width="20" bestFit="1" customWidth="1"/>
    <col min="20" max="20" width="0.28515625" customWidth="1"/>
    <col min="22" max="22" width="16.5703125" bestFit="1" customWidth="1"/>
  </cols>
  <sheetData>
    <row r="1" spans="1:19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19" ht="21.75" customHeight="1">
      <c r="A2" s="84" t="s">
        <v>92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19" ht="21.75" customHeight="1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ht="14.45" customHeight="1"/>
    <row r="5" spans="1:19" ht="14.45" customHeight="1">
      <c r="A5" s="85" t="s">
        <v>114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</row>
    <row r="6" spans="1:19" ht="14.45" customHeight="1">
      <c r="A6" s="86" t="s">
        <v>69</v>
      </c>
      <c r="C6" s="86" t="s">
        <v>135</v>
      </c>
      <c r="D6" s="86"/>
      <c r="E6" s="86"/>
      <c r="F6" s="86"/>
      <c r="G6" s="86"/>
      <c r="I6" s="86" t="s">
        <v>111</v>
      </c>
      <c r="J6" s="86"/>
      <c r="K6" s="86"/>
      <c r="L6" s="86"/>
      <c r="M6" s="86"/>
      <c r="O6" s="86" t="s">
        <v>112</v>
      </c>
      <c r="P6" s="86"/>
      <c r="Q6" s="86"/>
      <c r="R6" s="86"/>
      <c r="S6" s="86"/>
    </row>
    <row r="7" spans="1:19" ht="29.1" customHeight="1">
      <c r="A7" s="86"/>
      <c r="C7" s="17" t="s">
        <v>136</v>
      </c>
      <c r="D7" s="3"/>
      <c r="E7" s="17" t="s">
        <v>137</v>
      </c>
      <c r="F7" s="3"/>
      <c r="G7" s="17" t="s">
        <v>138</v>
      </c>
      <c r="I7" s="17" t="s">
        <v>139</v>
      </c>
      <c r="J7" s="3"/>
      <c r="K7" s="17" t="s">
        <v>140</v>
      </c>
      <c r="L7" s="3"/>
      <c r="M7" s="17" t="s">
        <v>141</v>
      </c>
      <c r="O7" s="17" t="s">
        <v>139</v>
      </c>
      <c r="P7" s="3"/>
      <c r="Q7" s="17" t="s">
        <v>140</v>
      </c>
      <c r="R7" s="3"/>
      <c r="S7" s="37" t="s">
        <v>141</v>
      </c>
    </row>
    <row r="8" spans="1:19" ht="21.75" customHeight="1">
      <c r="A8" s="5" t="s">
        <v>35</v>
      </c>
      <c r="C8" s="5" t="s">
        <v>142</v>
      </c>
      <c r="E8" s="109">
        <v>6298165</v>
      </c>
      <c r="F8" s="109"/>
      <c r="G8" s="109">
        <v>630</v>
      </c>
      <c r="H8" s="109"/>
      <c r="I8" s="115">
        <v>0</v>
      </c>
      <c r="J8" s="115"/>
      <c r="K8" s="115">
        <v>0</v>
      </c>
      <c r="L8" s="109"/>
      <c r="M8" s="109">
        <v>-630</v>
      </c>
      <c r="N8" s="109"/>
      <c r="O8" s="109">
        <v>3967843320</v>
      </c>
      <c r="P8" s="109"/>
      <c r="Q8" s="115">
        <v>0</v>
      </c>
      <c r="R8" s="109"/>
      <c r="S8" s="109">
        <f>O8-Q8</f>
        <v>3967843320</v>
      </c>
    </row>
    <row r="9" spans="1:19" ht="21.75" customHeight="1">
      <c r="A9" s="8" t="s">
        <v>57</v>
      </c>
      <c r="C9" s="8" t="s">
        <v>143</v>
      </c>
      <c r="E9" s="109">
        <v>15818513</v>
      </c>
      <c r="F9" s="109"/>
      <c r="G9" s="109">
        <v>34</v>
      </c>
      <c r="H9" s="109"/>
      <c r="I9" s="115">
        <v>0</v>
      </c>
      <c r="J9" s="115"/>
      <c r="K9" s="115">
        <v>0</v>
      </c>
      <c r="L9" s="109"/>
      <c r="M9" s="115">
        <v>0</v>
      </c>
      <c r="N9" s="109"/>
      <c r="O9" s="109">
        <v>537829442</v>
      </c>
      <c r="P9" s="109"/>
      <c r="Q9" s="109">
        <v>16427725</v>
      </c>
      <c r="R9" s="109"/>
      <c r="S9" s="109">
        <f t="shared" ref="S9:S58" si="0">O9-Q9</f>
        <v>521401717</v>
      </c>
    </row>
    <row r="10" spans="1:19" ht="21.75" customHeight="1">
      <c r="A10" s="8" t="s">
        <v>59</v>
      </c>
      <c r="C10" s="8" t="s">
        <v>144</v>
      </c>
      <c r="E10" s="109">
        <v>1401054</v>
      </c>
      <c r="F10" s="109"/>
      <c r="G10" s="109">
        <v>250</v>
      </c>
      <c r="H10" s="109"/>
      <c r="I10" s="115">
        <v>0</v>
      </c>
      <c r="J10" s="115"/>
      <c r="K10" s="115">
        <v>0</v>
      </c>
      <c r="L10" s="109"/>
      <c r="M10" s="115">
        <v>0</v>
      </c>
      <c r="N10" s="109"/>
      <c r="O10" s="109">
        <v>350263500</v>
      </c>
      <c r="P10" s="109"/>
      <c r="Q10" s="109">
        <v>6590980</v>
      </c>
      <c r="R10" s="109"/>
      <c r="S10" s="109">
        <f t="shared" si="0"/>
        <v>343672520</v>
      </c>
    </row>
    <row r="11" spans="1:19" ht="21.75" customHeight="1">
      <c r="A11" s="8" t="s">
        <v>48</v>
      </c>
      <c r="C11" s="8" t="s">
        <v>145</v>
      </c>
      <c r="E11" s="109">
        <v>34950</v>
      </c>
      <c r="F11" s="109"/>
      <c r="G11" s="109">
        <v>1190</v>
      </c>
      <c r="H11" s="109"/>
      <c r="I11" s="115">
        <v>0</v>
      </c>
      <c r="J11" s="115"/>
      <c r="K11" s="115">
        <v>0</v>
      </c>
      <c r="L11" s="109"/>
      <c r="M11" s="115">
        <v>0</v>
      </c>
      <c r="N11" s="109"/>
      <c r="O11" s="109">
        <v>41589310</v>
      </c>
      <c r="P11" s="109"/>
      <c r="Q11" s="115">
        <v>0</v>
      </c>
      <c r="R11" s="109"/>
      <c r="S11" s="109">
        <f t="shared" si="0"/>
        <v>41589310</v>
      </c>
    </row>
    <row r="12" spans="1:19" ht="21.75" customHeight="1">
      <c r="A12" s="8" t="s">
        <v>24</v>
      </c>
      <c r="C12" s="8" t="s">
        <v>146</v>
      </c>
      <c r="E12" s="109">
        <v>3400000</v>
      </c>
      <c r="F12" s="109"/>
      <c r="G12" s="109">
        <v>82</v>
      </c>
      <c r="H12" s="109"/>
      <c r="I12" s="115">
        <v>0</v>
      </c>
      <c r="J12" s="115"/>
      <c r="K12" s="115">
        <v>0</v>
      </c>
      <c r="L12" s="109"/>
      <c r="M12" s="115">
        <v>0</v>
      </c>
      <c r="N12" s="109"/>
      <c r="O12" s="109">
        <v>278800000</v>
      </c>
      <c r="P12" s="109"/>
      <c r="Q12" s="115">
        <v>0</v>
      </c>
      <c r="R12" s="109"/>
      <c r="S12" s="109">
        <f t="shared" si="0"/>
        <v>278800000</v>
      </c>
    </row>
    <row r="13" spans="1:19" ht="21.75" customHeight="1">
      <c r="A13" s="8" t="s">
        <v>61</v>
      </c>
      <c r="C13" s="8" t="s">
        <v>147</v>
      </c>
      <c r="E13" s="109">
        <v>2000000</v>
      </c>
      <c r="F13" s="109"/>
      <c r="G13" s="109">
        <v>500</v>
      </c>
      <c r="H13" s="109"/>
      <c r="I13" s="109">
        <v>1000000000</v>
      </c>
      <c r="J13" s="109"/>
      <c r="K13" s="109">
        <v>67092652</v>
      </c>
      <c r="L13" s="109"/>
      <c r="M13" s="109">
        <v>932907348</v>
      </c>
      <c r="N13" s="109"/>
      <c r="O13" s="109">
        <v>1000000000</v>
      </c>
      <c r="P13" s="109"/>
      <c r="Q13" s="109">
        <v>67092652</v>
      </c>
      <c r="R13" s="109"/>
      <c r="S13" s="109">
        <f t="shared" si="0"/>
        <v>932907348</v>
      </c>
    </row>
    <row r="14" spans="1:19" ht="21.75" customHeight="1">
      <c r="A14" s="8" t="s">
        <v>49</v>
      </c>
      <c r="C14" s="8" t="s">
        <v>148</v>
      </c>
      <c r="E14" s="109">
        <v>700000</v>
      </c>
      <c r="F14" s="109"/>
      <c r="G14" s="109">
        <v>2920</v>
      </c>
      <c r="H14" s="109"/>
      <c r="I14" s="115">
        <v>0</v>
      </c>
      <c r="J14" s="115"/>
      <c r="K14" s="115">
        <v>0</v>
      </c>
      <c r="L14" s="115"/>
      <c r="M14" s="115">
        <v>0</v>
      </c>
      <c r="N14" s="109"/>
      <c r="O14" s="109">
        <v>2044000000</v>
      </c>
      <c r="P14" s="109"/>
      <c r="Q14" s="115">
        <v>0</v>
      </c>
      <c r="R14" s="109"/>
      <c r="S14" s="109">
        <f t="shared" si="0"/>
        <v>2044000000</v>
      </c>
    </row>
    <row r="15" spans="1:19" ht="21.75" customHeight="1">
      <c r="A15" s="8" t="s">
        <v>62</v>
      </c>
      <c r="C15" s="8" t="s">
        <v>7</v>
      </c>
      <c r="E15" s="109">
        <v>6139154</v>
      </c>
      <c r="F15" s="109"/>
      <c r="G15" s="109">
        <v>370</v>
      </c>
      <c r="H15" s="109"/>
      <c r="I15" s="109">
        <v>2271486980</v>
      </c>
      <c r="J15" s="109"/>
      <c r="K15" s="109">
        <v>47227429</v>
      </c>
      <c r="L15" s="109"/>
      <c r="M15" s="109">
        <v>2224259551</v>
      </c>
      <c r="N15" s="109"/>
      <c r="O15" s="109">
        <v>2271486980</v>
      </c>
      <c r="P15" s="109"/>
      <c r="Q15" s="109">
        <v>47227429</v>
      </c>
      <c r="R15" s="109"/>
      <c r="S15" s="109">
        <f t="shared" si="0"/>
        <v>2224259551</v>
      </c>
    </row>
    <row r="16" spans="1:19" ht="21.75" customHeight="1">
      <c r="A16" s="8" t="s">
        <v>42</v>
      </c>
      <c r="C16" s="8" t="s">
        <v>149</v>
      </c>
      <c r="E16" s="109">
        <v>917661</v>
      </c>
      <c r="F16" s="109"/>
      <c r="G16" s="109">
        <v>143</v>
      </c>
      <c r="H16" s="109"/>
      <c r="I16" s="109">
        <v>131225523</v>
      </c>
      <c r="J16" s="109"/>
      <c r="K16" s="109">
        <v>16363854</v>
      </c>
      <c r="L16" s="109"/>
      <c r="M16" s="109">
        <v>114861669</v>
      </c>
      <c r="N16" s="109"/>
      <c r="O16" s="109">
        <v>131225523</v>
      </c>
      <c r="P16" s="109"/>
      <c r="Q16" s="109">
        <v>16363854</v>
      </c>
      <c r="R16" s="109"/>
      <c r="S16" s="109">
        <f t="shared" si="0"/>
        <v>114861669</v>
      </c>
    </row>
    <row r="17" spans="1:22" ht="21.75" customHeight="1">
      <c r="A17" s="8" t="s">
        <v>21</v>
      </c>
      <c r="C17" s="8" t="s">
        <v>150</v>
      </c>
      <c r="E17" s="109">
        <v>2035520</v>
      </c>
      <c r="F17" s="109"/>
      <c r="G17" s="109">
        <v>2800</v>
      </c>
      <c r="H17" s="109"/>
      <c r="I17" s="115">
        <v>0</v>
      </c>
      <c r="J17" s="115"/>
      <c r="K17" s="115">
        <v>0</v>
      </c>
      <c r="L17" s="115"/>
      <c r="M17" s="115">
        <v>0</v>
      </c>
      <c r="N17" s="109"/>
      <c r="O17" s="109">
        <v>5699456000</v>
      </c>
      <c r="P17" s="109"/>
      <c r="Q17" s="109">
        <v>80816054</v>
      </c>
      <c r="R17" s="109"/>
      <c r="S17" s="109">
        <f t="shared" si="0"/>
        <v>5618639946</v>
      </c>
    </row>
    <row r="18" spans="1:22" ht="21.75" customHeight="1">
      <c r="A18" s="8" t="s">
        <v>40</v>
      </c>
      <c r="C18" s="8" t="s">
        <v>151</v>
      </c>
      <c r="E18" s="109">
        <v>175000</v>
      </c>
      <c r="F18" s="109"/>
      <c r="G18" s="109">
        <v>3500</v>
      </c>
      <c r="H18" s="109"/>
      <c r="I18" s="115">
        <v>0</v>
      </c>
      <c r="J18" s="115"/>
      <c r="K18" s="115">
        <v>0</v>
      </c>
      <c r="L18" s="115"/>
      <c r="M18" s="115">
        <v>0</v>
      </c>
      <c r="N18" s="109"/>
      <c r="O18" s="109">
        <v>612500000</v>
      </c>
      <c r="P18" s="109"/>
      <c r="Q18" s="109">
        <v>41459132</v>
      </c>
      <c r="R18" s="109"/>
      <c r="S18" s="109">
        <f t="shared" si="0"/>
        <v>571040868</v>
      </c>
    </row>
    <row r="19" spans="1:22" ht="21.75" customHeight="1">
      <c r="A19" s="8" t="s">
        <v>67</v>
      </c>
      <c r="C19" s="8" t="s">
        <v>148</v>
      </c>
      <c r="E19" s="109">
        <v>956700</v>
      </c>
      <c r="F19" s="109"/>
      <c r="G19" s="109">
        <v>278</v>
      </c>
      <c r="H19" s="109"/>
      <c r="I19" s="115">
        <v>0</v>
      </c>
      <c r="J19" s="115"/>
      <c r="K19" s="115">
        <v>0</v>
      </c>
      <c r="L19" s="115"/>
      <c r="M19" s="115">
        <v>0</v>
      </c>
      <c r="N19" s="109"/>
      <c r="O19" s="109">
        <v>265962600</v>
      </c>
      <c r="P19" s="109"/>
      <c r="Q19" s="109">
        <v>15604511</v>
      </c>
      <c r="R19" s="109"/>
      <c r="S19" s="109">
        <f t="shared" si="0"/>
        <v>250358089</v>
      </c>
      <c r="V19" s="20"/>
    </row>
    <row r="20" spans="1:22" ht="21.75" customHeight="1">
      <c r="A20" s="8" t="s">
        <v>28</v>
      </c>
      <c r="C20" s="8" t="s">
        <v>152</v>
      </c>
      <c r="E20" s="109">
        <v>9658442</v>
      </c>
      <c r="F20" s="109"/>
      <c r="G20" s="109">
        <v>610</v>
      </c>
      <c r="H20" s="109"/>
      <c r="I20" s="115">
        <v>0</v>
      </c>
      <c r="J20" s="115"/>
      <c r="K20" s="115">
        <v>0</v>
      </c>
      <c r="L20" s="115"/>
      <c r="M20" s="115">
        <v>0</v>
      </c>
      <c r="N20" s="109"/>
      <c r="O20" s="109">
        <v>5891649620</v>
      </c>
      <c r="P20" s="109"/>
      <c r="Q20" s="109">
        <v>79616887</v>
      </c>
      <c r="R20" s="109"/>
      <c r="S20" s="109">
        <f t="shared" si="0"/>
        <v>5812032733</v>
      </c>
      <c r="V20" s="20"/>
    </row>
    <row r="21" spans="1:22" ht="21.75" customHeight="1">
      <c r="A21" s="8" t="s">
        <v>27</v>
      </c>
      <c r="C21" s="8" t="s">
        <v>153</v>
      </c>
      <c r="E21" s="109">
        <v>50000</v>
      </c>
      <c r="F21" s="109"/>
      <c r="G21" s="109">
        <v>280</v>
      </c>
      <c r="H21" s="109"/>
      <c r="I21" s="115">
        <v>0</v>
      </c>
      <c r="J21" s="115"/>
      <c r="K21" s="115">
        <v>0</v>
      </c>
      <c r="L21" s="115"/>
      <c r="M21" s="115">
        <v>0</v>
      </c>
      <c r="N21" s="109"/>
      <c r="O21" s="109">
        <v>14000000</v>
      </c>
      <c r="P21" s="109"/>
      <c r="Q21" s="109">
        <v>263441</v>
      </c>
      <c r="R21" s="109"/>
      <c r="S21" s="109">
        <f t="shared" si="0"/>
        <v>13736559</v>
      </c>
      <c r="V21" s="20"/>
    </row>
    <row r="22" spans="1:22" ht="21.75" customHeight="1">
      <c r="A22" s="8" t="s">
        <v>60</v>
      </c>
      <c r="C22" s="8" t="s">
        <v>148</v>
      </c>
      <c r="E22" s="109">
        <v>12725747</v>
      </c>
      <c r="F22" s="109"/>
      <c r="G22" s="109">
        <v>400</v>
      </c>
      <c r="H22" s="109"/>
      <c r="I22" s="115">
        <v>0</v>
      </c>
      <c r="J22" s="115"/>
      <c r="K22" s="115">
        <v>0</v>
      </c>
      <c r="L22" s="115"/>
      <c r="M22" s="115">
        <v>0</v>
      </c>
      <c r="N22" s="109"/>
      <c r="O22" s="109">
        <v>5090298800</v>
      </c>
      <c r="P22" s="109"/>
      <c r="Q22" s="109">
        <v>139042139</v>
      </c>
      <c r="R22" s="109"/>
      <c r="S22" s="109">
        <f t="shared" si="0"/>
        <v>4951256661</v>
      </c>
      <c r="V22" s="20"/>
    </row>
    <row r="23" spans="1:22" ht="21.75" customHeight="1">
      <c r="A23" s="8" t="s">
        <v>51</v>
      </c>
      <c r="C23" s="8" t="s">
        <v>154</v>
      </c>
      <c r="E23" s="109">
        <v>294172</v>
      </c>
      <c r="F23" s="109"/>
      <c r="G23" s="109">
        <v>5600</v>
      </c>
      <c r="H23" s="109"/>
      <c r="I23" s="115">
        <v>0</v>
      </c>
      <c r="J23" s="115"/>
      <c r="K23" s="115">
        <v>0</v>
      </c>
      <c r="L23" s="115"/>
      <c r="M23" s="115">
        <v>0</v>
      </c>
      <c r="N23" s="109"/>
      <c r="O23" s="109">
        <v>1647363200</v>
      </c>
      <c r="P23" s="109"/>
      <c r="Q23" s="115">
        <v>0</v>
      </c>
      <c r="R23" s="109"/>
      <c r="S23" s="109">
        <f t="shared" si="0"/>
        <v>1647363200</v>
      </c>
      <c r="V23" s="20"/>
    </row>
    <row r="24" spans="1:22" ht="21.75" customHeight="1">
      <c r="A24" s="8" t="s">
        <v>47</v>
      </c>
      <c r="C24" s="8" t="s">
        <v>146</v>
      </c>
      <c r="E24" s="109">
        <v>6921627</v>
      </c>
      <c r="F24" s="109"/>
      <c r="G24" s="109">
        <v>36</v>
      </c>
      <c r="H24" s="109"/>
      <c r="I24" s="115">
        <v>0</v>
      </c>
      <c r="J24" s="115"/>
      <c r="K24" s="115">
        <v>0</v>
      </c>
      <c r="L24" s="115"/>
      <c r="M24" s="115">
        <v>0</v>
      </c>
      <c r="N24" s="109"/>
      <c r="O24" s="109">
        <v>249178572</v>
      </c>
      <c r="P24" s="109"/>
      <c r="Q24" s="109">
        <v>8091286</v>
      </c>
      <c r="R24" s="109"/>
      <c r="S24" s="109">
        <f t="shared" si="0"/>
        <v>241087286</v>
      </c>
      <c r="V24" s="20"/>
    </row>
    <row r="25" spans="1:22" ht="21.75" customHeight="1">
      <c r="A25" s="8" t="s">
        <v>23</v>
      </c>
      <c r="C25" s="8" t="s">
        <v>155</v>
      </c>
      <c r="E25" s="109">
        <v>24135977</v>
      </c>
      <c r="F25" s="109"/>
      <c r="G25" s="109">
        <v>82</v>
      </c>
      <c r="H25" s="109"/>
      <c r="I25" s="115">
        <v>0</v>
      </c>
      <c r="J25" s="115"/>
      <c r="K25" s="115">
        <v>0</v>
      </c>
      <c r="L25" s="109"/>
      <c r="M25" s="109">
        <v>-130</v>
      </c>
      <c r="N25" s="109"/>
      <c r="O25" s="109">
        <f>1979150114-130</f>
        <v>1979149984</v>
      </c>
      <c r="P25" s="109"/>
      <c r="Q25" s="115">
        <v>0</v>
      </c>
      <c r="R25" s="109"/>
      <c r="S25" s="109">
        <f t="shared" si="0"/>
        <v>1979149984</v>
      </c>
      <c r="V25" s="20"/>
    </row>
    <row r="26" spans="1:22" ht="21.75" customHeight="1">
      <c r="A26" s="8" t="s">
        <v>22</v>
      </c>
      <c r="C26" s="8" t="s">
        <v>155</v>
      </c>
      <c r="E26" s="109">
        <v>19993677</v>
      </c>
      <c r="F26" s="109"/>
      <c r="G26" s="109">
        <v>17</v>
      </c>
      <c r="H26" s="109"/>
      <c r="I26" s="115">
        <v>0</v>
      </c>
      <c r="J26" s="115"/>
      <c r="K26" s="115">
        <v>0</v>
      </c>
      <c r="L26" s="109"/>
      <c r="M26" s="109">
        <v>-17</v>
      </c>
      <c r="N26" s="109"/>
      <c r="O26" s="109">
        <f>339892509-17</f>
        <v>339892492</v>
      </c>
      <c r="P26" s="109"/>
      <c r="Q26" s="115">
        <v>0</v>
      </c>
      <c r="R26" s="109"/>
      <c r="S26" s="109">
        <f t="shared" si="0"/>
        <v>339892492</v>
      </c>
    </row>
    <row r="27" spans="1:22" ht="21.75" customHeight="1">
      <c r="A27" s="8" t="s">
        <v>26</v>
      </c>
      <c r="C27" s="8" t="s">
        <v>148</v>
      </c>
      <c r="E27" s="109">
        <v>1891700</v>
      </c>
      <c r="F27" s="109"/>
      <c r="G27" s="109">
        <v>100</v>
      </c>
      <c r="H27" s="109"/>
      <c r="I27" s="115">
        <v>0</v>
      </c>
      <c r="J27" s="115"/>
      <c r="K27" s="115">
        <v>0</v>
      </c>
      <c r="L27" s="109"/>
      <c r="M27" s="115">
        <v>0</v>
      </c>
      <c r="N27" s="109"/>
      <c r="O27" s="109">
        <v>189170000</v>
      </c>
      <c r="P27" s="109"/>
      <c r="Q27" s="115">
        <v>0</v>
      </c>
      <c r="R27" s="109"/>
      <c r="S27" s="109">
        <f t="shared" si="0"/>
        <v>189170000</v>
      </c>
    </row>
    <row r="28" spans="1:22" ht="21.75" customHeight="1">
      <c r="A28" s="8" t="s">
        <v>29</v>
      </c>
      <c r="C28" s="8" t="s">
        <v>156</v>
      </c>
      <c r="E28" s="109">
        <v>1700000</v>
      </c>
      <c r="F28" s="109"/>
      <c r="G28" s="109">
        <v>1500</v>
      </c>
      <c r="H28" s="109"/>
      <c r="I28" s="115">
        <v>0</v>
      </c>
      <c r="J28" s="115"/>
      <c r="K28" s="115">
        <v>0</v>
      </c>
      <c r="L28" s="109"/>
      <c r="M28" s="115">
        <v>0</v>
      </c>
      <c r="N28" s="109"/>
      <c r="O28" s="109">
        <v>2550000000</v>
      </c>
      <c r="P28" s="109"/>
      <c r="Q28" s="109">
        <v>103876478</v>
      </c>
      <c r="R28" s="109"/>
      <c r="S28" s="109">
        <f t="shared" si="0"/>
        <v>2446123522</v>
      </c>
    </row>
    <row r="29" spans="1:22" ht="21.75" customHeight="1">
      <c r="A29" s="8" t="s">
        <v>53</v>
      </c>
      <c r="C29" s="8" t="s">
        <v>157</v>
      </c>
      <c r="E29" s="109">
        <v>1600677</v>
      </c>
      <c r="F29" s="109"/>
      <c r="G29" s="109">
        <v>45</v>
      </c>
      <c r="H29" s="109"/>
      <c r="I29" s="115">
        <v>0</v>
      </c>
      <c r="J29" s="115"/>
      <c r="K29" s="115">
        <v>0</v>
      </c>
      <c r="L29" s="109"/>
      <c r="M29" s="115">
        <v>0</v>
      </c>
      <c r="N29" s="109"/>
      <c r="O29" s="109">
        <v>72030465</v>
      </c>
      <c r="P29" s="109"/>
      <c r="Q29" s="109">
        <v>3874613</v>
      </c>
      <c r="R29" s="109"/>
      <c r="S29" s="109">
        <f t="shared" si="0"/>
        <v>68155852</v>
      </c>
    </row>
    <row r="30" spans="1:22" ht="21.75" customHeight="1">
      <c r="A30" s="8" t="s">
        <v>37</v>
      </c>
      <c r="C30" s="8" t="s">
        <v>143</v>
      </c>
      <c r="E30" s="109">
        <v>761720</v>
      </c>
      <c r="F30" s="109"/>
      <c r="G30" s="109">
        <v>210</v>
      </c>
      <c r="H30" s="109"/>
      <c r="I30" s="115">
        <v>0</v>
      </c>
      <c r="J30" s="115"/>
      <c r="K30" s="115">
        <v>0</v>
      </c>
      <c r="L30" s="109"/>
      <c r="M30" s="115">
        <v>0</v>
      </c>
      <c r="N30" s="109"/>
      <c r="O30" s="109">
        <v>159961200</v>
      </c>
      <c r="P30" s="109"/>
      <c r="Q30" s="109">
        <v>4885933</v>
      </c>
      <c r="R30" s="109"/>
      <c r="S30" s="109">
        <f t="shared" si="0"/>
        <v>155075267</v>
      </c>
    </row>
    <row r="31" spans="1:22" ht="21.75" customHeight="1">
      <c r="A31" s="8" t="s">
        <v>38</v>
      </c>
      <c r="C31" s="8" t="s">
        <v>158</v>
      </c>
      <c r="E31" s="109">
        <v>617383</v>
      </c>
      <c r="F31" s="109"/>
      <c r="G31" s="109">
        <v>5000</v>
      </c>
      <c r="H31" s="109"/>
      <c r="I31" s="115">
        <v>0</v>
      </c>
      <c r="J31" s="115"/>
      <c r="K31" s="115">
        <v>0</v>
      </c>
      <c r="L31" s="109"/>
      <c r="M31" s="115">
        <v>0</v>
      </c>
      <c r="N31" s="109"/>
      <c r="O31" s="109">
        <v>3086915000</v>
      </c>
      <c r="P31" s="109"/>
      <c r="Q31" s="115">
        <v>0</v>
      </c>
      <c r="R31" s="109"/>
      <c r="S31" s="109">
        <f t="shared" si="0"/>
        <v>3086915000</v>
      </c>
    </row>
    <row r="32" spans="1:22" ht="21.75" customHeight="1">
      <c r="A32" s="8" t="s">
        <v>52</v>
      </c>
      <c r="C32" s="8" t="s">
        <v>148</v>
      </c>
      <c r="E32" s="109">
        <v>170000</v>
      </c>
      <c r="F32" s="109"/>
      <c r="G32" s="109">
        <v>600</v>
      </c>
      <c r="H32" s="109"/>
      <c r="I32" s="115">
        <v>0</v>
      </c>
      <c r="J32" s="115"/>
      <c r="K32" s="115">
        <v>0</v>
      </c>
      <c r="L32" s="109"/>
      <c r="M32" s="115">
        <v>0</v>
      </c>
      <c r="N32" s="109"/>
      <c r="O32" s="109">
        <v>102000000</v>
      </c>
      <c r="P32" s="109"/>
      <c r="Q32" s="109">
        <v>5984526</v>
      </c>
      <c r="R32" s="109"/>
      <c r="S32" s="109">
        <f t="shared" si="0"/>
        <v>96015474</v>
      </c>
    </row>
    <row r="33" spans="1:19" ht="21.75" customHeight="1">
      <c r="A33" s="8" t="s">
        <v>34</v>
      </c>
      <c r="C33" s="8" t="s">
        <v>159</v>
      </c>
      <c r="E33" s="109">
        <v>8660149</v>
      </c>
      <c r="F33" s="109"/>
      <c r="G33" s="109">
        <v>230</v>
      </c>
      <c r="H33" s="109"/>
      <c r="I33" s="115">
        <v>0</v>
      </c>
      <c r="J33" s="115"/>
      <c r="K33" s="115">
        <v>0</v>
      </c>
      <c r="L33" s="109"/>
      <c r="M33" s="115">
        <v>0</v>
      </c>
      <c r="N33" s="109"/>
      <c r="O33" s="109">
        <v>1991834270</v>
      </c>
      <c r="P33" s="109"/>
      <c r="Q33" s="109">
        <v>47931841</v>
      </c>
      <c r="R33" s="109"/>
      <c r="S33" s="109">
        <f t="shared" si="0"/>
        <v>1943902429</v>
      </c>
    </row>
    <row r="34" spans="1:19" ht="21.75" customHeight="1">
      <c r="A34" s="8" t="s">
        <v>41</v>
      </c>
      <c r="C34" s="8" t="s">
        <v>160</v>
      </c>
      <c r="E34" s="109">
        <v>75321</v>
      </c>
      <c r="F34" s="109"/>
      <c r="G34" s="109">
        <v>8700</v>
      </c>
      <c r="H34" s="109"/>
      <c r="I34" s="115">
        <v>0</v>
      </c>
      <c r="J34" s="115"/>
      <c r="K34" s="115">
        <v>0</v>
      </c>
      <c r="L34" s="109"/>
      <c r="M34" s="115">
        <v>0</v>
      </c>
      <c r="N34" s="109"/>
      <c r="O34" s="109">
        <v>655292700</v>
      </c>
      <c r="P34" s="109"/>
      <c r="Q34" s="109">
        <v>56964156</v>
      </c>
      <c r="R34" s="109"/>
      <c r="S34" s="109">
        <f t="shared" si="0"/>
        <v>598328544</v>
      </c>
    </row>
    <row r="35" spans="1:19" ht="21.75" customHeight="1">
      <c r="A35" s="8" t="s">
        <v>36</v>
      </c>
      <c r="C35" s="8" t="s">
        <v>7</v>
      </c>
      <c r="E35" s="109">
        <v>1900000</v>
      </c>
      <c r="F35" s="109"/>
      <c r="G35" s="109">
        <v>30</v>
      </c>
      <c r="H35" s="109"/>
      <c r="I35" s="109">
        <v>57000000</v>
      </c>
      <c r="J35" s="109"/>
      <c r="K35" s="109">
        <v>3344294</v>
      </c>
      <c r="L35" s="109"/>
      <c r="M35" s="109">
        <v>53655706</v>
      </c>
      <c r="N35" s="109"/>
      <c r="O35" s="109">
        <v>57000000</v>
      </c>
      <c r="P35" s="109"/>
      <c r="Q35" s="109">
        <v>3344294</v>
      </c>
      <c r="R35" s="109"/>
      <c r="S35" s="109">
        <f t="shared" si="0"/>
        <v>53655706</v>
      </c>
    </row>
    <row r="36" spans="1:19" ht="21.75" customHeight="1">
      <c r="A36" s="8" t="s">
        <v>30</v>
      </c>
      <c r="C36" s="8" t="s">
        <v>161</v>
      </c>
      <c r="E36" s="109">
        <v>1100000</v>
      </c>
      <c r="F36" s="109"/>
      <c r="G36" s="109">
        <v>1900</v>
      </c>
      <c r="H36" s="109"/>
      <c r="I36" s="115">
        <v>0</v>
      </c>
      <c r="J36" s="115"/>
      <c r="K36" s="115">
        <v>0</v>
      </c>
      <c r="L36" s="115"/>
      <c r="M36" s="115">
        <v>0</v>
      </c>
      <c r="N36" s="109"/>
      <c r="O36" s="109">
        <v>2090000000</v>
      </c>
      <c r="P36" s="109"/>
      <c r="Q36" s="115">
        <v>0</v>
      </c>
      <c r="R36" s="109"/>
      <c r="S36" s="109">
        <f t="shared" si="0"/>
        <v>2090000000</v>
      </c>
    </row>
    <row r="37" spans="1:19" ht="21.75" customHeight="1">
      <c r="A37" s="8" t="s">
        <v>46</v>
      </c>
      <c r="C37" s="8" t="s">
        <v>162</v>
      </c>
      <c r="E37" s="109">
        <v>6000000</v>
      </c>
      <c r="F37" s="109"/>
      <c r="G37" s="109">
        <v>420</v>
      </c>
      <c r="H37" s="109"/>
      <c r="I37" s="115">
        <v>0</v>
      </c>
      <c r="J37" s="115"/>
      <c r="K37" s="115">
        <v>0</v>
      </c>
      <c r="L37" s="115"/>
      <c r="M37" s="115">
        <v>0</v>
      </c>
      <c r="N37" s="109"/>
      <c r="O37" s="109">
        <v>2520000000</v>
      </c>
      <c r="P37" s="109"/>
      <c r="Q37" s="115">
        <v>0</v>
      </c>
      <c r="R37" s="109"/>
      <c r="S37" s="109">
        <f t="shared" si="0"/>
        <v>2520000000</v>
      </c>
    </row>
    <row r="38" spans="1:19" ht="21.75" customHeight="1">
      <c r="A38" s="8" t="s">
        <v>31</v>
      </c>
      <c r="C38" s="8" t="s">
        <v>143</v>
      </c>
      <c r="E38" s="109">
        <v>144037</v>
      </c>
      <c r="F38" s="109"/>
      <c r="G38" s="109">
        <v>5700</v>
      </c>
      <c r="H38" s="109"/>
      <c r="I38" s="115">
        <v>0</v>
      </c>
      <c r="J38" s="115"/>
      <c r="K38" s="115">
        <v>0</v>
      </c>
      <c r="L38" s="115"/>
      <c r="M38" s="115">
        <v>0</v>
      </c>
      <c r="N38" s="109"/>
      <c r="O38" s="109">
        <v>821010900</v>
      </c>
      <c r="P38" s="109"/>
      <c r="Q38" s="109">
        <v>21893624</v>
      </c>
      <c r="R38" s="109"/>
      <c r="S38" s="109">
        <f t="shared" si="0"/>
        <v>799117276</v>
      </c>
    </row>
    <row r="39" spans="1:19" ht="21.75" customHeight="1">
      <c r="A39" s="8" t="s">
        <v>56</v>
      </c>
      <c r="C39" s="8" t="s">
        <v>163</v>
      </c>
      <c r="E39" s="109">
        <v>2887500</v>
      </c>
      <c r="F39" s="109"/>
      <c r="G39" s="109">
        <v>77</v>
      </c>
      <c r="H39" s="109"/>
      <c r="I39" s="109">
        <v>222337500</v>
      </c>
      <c r="J39" s="109"/>
      <c r="K39" s="109">
        <v>13044947</v>
      </c>
      <c r="L39" s="109"/>
      <c r="M39" s="109">
        <v>209292553</v>
      </c>
      <c r="N39" s="109"/>
      <c r="O39" s="109">
        <v>222337500</v>
      </c>
      <c r="P39" s="109"/>
      <c r="Q39" s="109">
        <v>13044947</v>
      </c>
      <c r="R39" s="109"/>
      <c r="S39" s="109">
        <f t="shared" si="0"/>
        <v>209292553</v>
      </c>
    </row>
    <row r="40" spans="1:19" ht="21.75" customHeight="1">
      <c r="A40" s="8" t="s">
        <v>64</v>
      </c>
      <c r="C40" s="8" t="s">
        <v>164</v>
      </c>
      <c r="E40" s="109">
        <v>350000</v>
      </c>
      <c r="F40" s="109"/>
      <c r="G40" s="109">
        <v>410</v>
      </c>
      <c r="H40" s="109"/>
      <c r="I40" s="115">
        <v>0</v>
      </c>
      <c r="J40" s="115"/>
      <c r="K40" s="115">
        <v>0</v>
      </c>
      <c r="L40" s="115"/>
      <c r="M40" s="115">
        <v>0</v>
      </c>
      <c r="N40" s="109"/>
      <c r="O40" s="109">
        <v>143500000</v>
      </c>
      <c r="P40" s="109"/>
      <c r="Q40" s="115">
        <v>0</v>
      </c>
      <c r="R40" s="109"/>
      <c r="S40" s="109">
        <f t="shared" si="0"/>
        <v>143500000</v>
      </c>
    </row>
    <row r="41" spans="1:19" ht="21.75" customHeight="1">
      <c r="A41" s="8" t="s">
        <v>54</v>
      </c>
      <c r="C41" s="8" t="s">
        <v>165</v>
      </c>
      <c r="E41" s="109">
        <v>4509700</v>
      </c>
      <c r="F41" s="109"/>
      <c r="G41" s="109">
        <v>700</v>
      </c>
      <c r="H41" s="109"/>
      <c r="I41" s="115">
        <v>0</v>
      </c>
      <c r="J41" s="115"/>
      <c r="K41" s="115">
        <v>0</v>
      </c>
      <c r="L41" s="115"/>
      <c r="M41" s="115">
        <v>0</v>
      </c>
      <c r="N41" s="109"/>
      <c r="O41" s="109">
        <v>3156790000</v>
      </c>
      <c r="P41" s="109"/>
      <c r="Q41" s="115">
        <v>0</v>
      </c>
      <c r="R41" s="109"/>
      <c r="S41" s="109">
        <f t="shared" si="0"/>
        <v>3156790000</v>
      </c>
    </row>
    <row r="42" spans="1:19" ht="21.75" customHeight="1">
      <c r="A42" s="8" t="s">
        <v>19</v>
      </c>
      <c r="C42" s="8" t="s">
        <v>152</v>
      </c>
      <c r="E42" s="109">
        <v>2771416</v>
      </c>
      <c r="F42" s="109"/>
      <c r="G42" s="109">
        <v>110</v>
      </c>
      <c r="H42" s="109"/>
      <c r="I42" s="115">
        <v>0</v>
      </c>
      <c r="J42" s="115"/>
      <c r="K42" s="115">
        <v>0</v>
      </c>
      <c r="L42" s="115"/>
      <c r="M42" s="115">
        <v>0</v>
      </c>
      <c r="N42" s="109"/>
      <c r="O42" s="109">
        <v>304855760</v>
      </c>
      <c r="P42" s="109"/>
      <c r="Q42" s="109">
        <v>16585417</v>
      </c>
      <c r="R42" s="109"/>
      <c r="S42" s="109">
        <f t="shared" si="0"/>
        <v>288270343</v>
      </c>
    </row>
    <row r="43" spans="1:19" ht="21.75" customHeight="1">
      <c r="A43" s="8" t="s">
        <v>32</v>
      </c>
      <c r="C43" s="8" t="s">
        <v>148</v>
      </c>
      <c r="E43" s="109">
        <v>2200000</v>
      </c>
      <c r="F43" s="109"/>
      <c r="G43" s="109">
        <v>38</v>
      </c>
      <c r="H43" s="109"/>
      <c r="I43" s="115">
        <v>0</v>
      </c>
      <c r="J43" s="115"/>
      <c r="K43" s="115">
        <v>0</v>
      </c>
      <c r="L43" s="115"/>
      <c r="M43" s="115">
        <v>0</v>
      </c>
      <c r="N43" s="109"/>
      <c r="O43" s="109">
        <v>83600000</v>
      </c>
      <c r="P43" s="109"/>
      <c r="Q43" s="109">
        <v>10556314</v>
      </c>
      <c r="R43" s="109"/>
      <c r="S43" s="109">
        <f t="shared" si="0"/>
        <v>73043686</v>
      </c>
    </row>
    <row r="44" spans="1:19" ht="21.75" customHeight="1">
      <c r="A44" s="8" t="s">
        <v>25</v>
      </c>
      <c r="C44" s="8" t="s">
        <v>166</v>
      </c>
      <c r="E44" s="109">
        <v>350000</v>
      </c>
      <c r="F44" s="109"/>
      <c r="G44" s="109">
        <v>320</v>
      </c>
      <c r="H44" s="109"/>
      <c r="I44" s="115">
        <v>0</v>
      </c>
      <c r="J44" s="115"/>
      <c r="K44" s="115">
        <v>0</v>
      </c>
      <c r="L44" s="115"/>
      <c r="M44" s="115">
        <v>0</v>
      </c>
      <c r="N44" s="109"/>
      <c r="O44" s="109">
        <v>112000000</v>
      </c>
      <c r="P44" s="109"/>
      <c r="Q44" s="115">
        <v>0</v>
      </c>
      <c r="R44" s="109"/>
      <c r="S44" s="109">
        <f t="shared" si="0"/>
        <v>112000000</v>
      </c>
    </row>
    <row r="45" spans="1:19" ht="21.75" customHeight="1">
      <c r="A45" s="8" t="s">
        <v>65</v>
      </c>
      <c r="C45" s="8" t="s">
        <v>162</v>
      </c>
      <c r="E45" s="109">
        <v>380000</v>
      </c>
      <c r="F45" s="109"/>
      <c r="G45" s="109">
        <v>1350</v>
      </c>
      <c r="H45" s="109"/>
      <c r="I45" s="115">
        <v>0</v>
      </c>
      <c r="J45" s="115"/>
      <c r="K45" s="115">
        <v>0</v>
      </c>
      <c r="L45" s="115"/>
      <c r="M45" s="115">
        <v>0</v>
      </c>
      <c r="N45" s="109"/>
      <c r="O45" s="109">
        <v>513000000</v>
      </c>
      <c r="P45" s="109"/>
      <c r="Q45" s="115">
        <v>0</v>
      </c>
      <c r="R45" s="109"/>
      <c r="S45" s="109">
        <f t="shared" si="0"/>
        <v>513000000</v>
      </c>
    </row>
    <row r="46" spans="1:19" ht="21.75" customHeight="1">
      <c r="A46" s="8" t="s">
        <v>66</v>
      </c>
      <c r="C46" s="8" t="s">
        <v>7</v>
      </c>
      <c r="E46" s="109">
        <v>250000</v>
      </c>
      <c r="F46" s="109"/>
      <c r="G46" s="109">
        <v>1000</v>
      </c>
      <c r="H46" s="109"/>
      <c r="I46" s="109">
        <v>250000000</v>
      </c>
      <c r="J46" s="109"/>
      <c r="K46" s="109">
        <v>0</v>
      </c>
      <c r="L46" s="109"/>
      <c r="M46" s="109">
        <v>250000000</v>
      </c>
      <c r="N46" s="109"/>
      <c r="O46" s="109">
        <v>250000000</v>
      </c>
      <c r="P46" s="109"/>
      <c r="Q46" s="115">
        <v>0</v>
      </c>
      <c r="R46" s="109"/>
      <c r="S46" s="109">
        <f t="shared" si="0"/>
        <v>250000000</v>
      </c>
    </row>
    <row r="47" spans="1:19" ht="21.75" customHeight="1">
      <c r="A47" s="24" t="s">
        <v>119</v>
      </c>
      <c r="B47" s="25"/>
      <c r="C47" s="24" t="s">
        <v>167</v>
      </c>
      <c r="D47" s="25"/>
      <c r="E47" s="109">
        <v>625000</v>
      </c>
      <c r="F47" s="109"/>
      <c r="G47" s="109">
        <v>3000</v>
      </c>
      <c r="H47" s="109"/>
      <c r="I47" s="115">
        <v>0</v>
      </c>
      <c r="J47" s="115"/>
      <c r="K47" s="115">
        <v>0</v>
      </c>
      <c r="L47" s="115"/>
      <c r="M47" s="115">
        <v>0</v>
      </c>
      <c r="N47" s="109"/>
      <c r="O47" s="109">
        <v>1875000000</v>
      </c>
      <c r="P47" s="109"/>
      <c r="Q47" s="109">
        <v>177851829</v>
      </c>
      <c r="R47" s="109"/>
      <c r="S47" s="109">
        <f t="shared" si="0"/>
        <v>1697148171</v>
      </c>
    </row>
    <row r="48" spans="1:19" ht="21.75" customHeight="1">
      <c r="A48" s="8" t="s">
        <v>197</v>
      </c>
      <c r="C48" s="52">
        <v>0</v>
      </c>
      <c r="D48" s="9">
        <v>0</v>
      </c>
      <c r="E48" s="115">
        <v>0</v>
      </c>
      <c r="F48" s="109">
        <v>0</v>
      </c>
      <c r="G48" s="115">
        <v>0</v>
      </c>
      <c r="H48" s="109">
        <v>0</v>
      </c>
      <c r="I48" s="115">
        <v>0</v>
      </c>
      <c r="J48" s="115">
        <v>0</v>
      </c>
      <c r="K48" s="115">
        <v>0</v>
      </c>
      <c r="L48" s="115">
        <v>0</v>
      </c>
      <c r="M48" s="115">
        <v>0</v>
      </c>
      <c r="N48" s="109"/>
      <c r="O48" s="109">
        <v>-300000</v>
      </c>
      <c r="P48" s="109"/>
      <c r="Q48" s="115">
        <v>0</v>
      </c>
      <c r="R48" s="109">
        <v>0</v>
      </c>
      <c r="S48" s="109">
        <f t="shared" si="0"/>
        <v>-300000</v>
      </c>
    </row>
    <row r="49" spans="1:19" ht="21.75" customHeight="1">
      <c r="A49" s="8" t="s">
        <v>198</v>
      </c>
      <c r="C49" s="52">
        <v>0</v>
      </c>
      <c r="D49" s="9">
        <v>0</v>
      </c>
      <c r="E49" s="115">
        <v>0</v>
      </c>
      <c r="F49" s="109">
        <v>0</v>
      </c>
      <c r="G49" s="115">
        <v>0</v>
      </c>
      <c r="H49" s="109">
        <v>0</v>
      </c>
      <c r="I49" s="115">
        <v>0</v>
      </c>
      <c r="J49" s="115">
        <v>0</v>
      </c>
      <c r="K49" s="115">
        <v>0</v>
      </c>
      <c r="L49" s="115">
        <v>0</v>
      </c>
      <c r="M49" s="115">
        <v>0</v>
      </c>
      <c r="N49" s="109"/>
      <c r="O49" s="109">
        <v>-1460</v>
      </c>
      <c r="P49" s="109"/>
      <c r="Q49" s="115">
        <v>0</v>
      </c>
      <c r="R49" s="109">
        <v>0</v>
      </c>
      <c r="S49" s="109">
        <f t="shared" si="0"/>
        <v>-1460</v>
      </c>
    </row>
    <row r="50" spans="1:19" ht="21.75" customHeight="1">
      <c r="A50" s="8" t="s">
        <v>199</v>
      </c>
      <c r="C50" s="52">
        <v>0</v>
      </c>
      <c r="D50" s="9">
        <v>0</v>
      </c>
      <c r="E50" s="115">
        <v>0</v>
      </c>
      <c r="F50" s="109">
        <v>0</v>
      </c>
      <c r="G50" s="115">
        <v>0</v>
      </c>
      <c r="H50" s="109">
        <v>0</v>
      </c>
      <c r="I50" s="115">
        <v>0</v>
      </c>
      <c r="J50" s="115">
        <v>0</v>
      </c>
      <c r="K50" s="115">
        <v>0</v>
      </c>
      <c r="L50" s="115">
        <v>0</v>
      </c>
      <c r="M50" s="115">
        <v>0</v>
      </c>
      <c r="N50" s="109"/>
      <c r="O50" s="109">
        <v>-655401</v>
      </c>
      <c r="P50" s="109"/>
      <c r="Q50" s="115">
        <v>0</v>
      </c>
      <c r="R50" s="109">
        <v>0</v>
      </c>
      <c r="S50" s="109">
        <f t="shared" si="0"/>
        <v>-655401</v>
      </c>
    </row>
    <row r="51" spans="1:19" ht="21.75" customHeight="1">
      <c r="A51" s="8" t="s">
        <v>200</v>
      </c>
      <c r="C51" s="52">
        <v>0</v>
      </c>
      <c r="D51" s="9">
        <v>0</v>
      </c>
      <c r="E51" s="115">
        <v>0</v>
      </c>
      <c r="F51" s="109">
        <v>0</v>
      </c>
      <c r="G51" s="115">
        <v>0</v>
      </c>
      <c r="H51" s="109">
        <v>0</v>
      </c>
      <c r="I51" s="115">
        <v>0</v>
      </c>
      <c r="J51" s="115">
        <v>0</v>
      </c>
      <c r="K51" s="115">
        <v>0</v>
      </c>
      <c r="L51" s="115">
        <v>0</v>
      </c>
      <c r="M51" s="115">
        <v>0</v>
      </c>
      <c r="N51" s="109"/>
      <c r="O51" s="109">
        <v>-600</v>
      </c>
      <c r="P51" s="109"/>
      <c r="Q51" s="115">
        <v>0</v>
      </c>
      <c r="R51" s="109">
        <v>0</v>
      </c>
      <c r="S51" s="109">
        <f t="shared" si="0"/>
        <v>-600</v>
      </c>
    </row>
    <row r="52" spans="1:19" ht="21.75" customHeight="1">
      <c r="A52" s="8" t="s">
        <v>201</v>
      </c>
      <c r="C52" s="52">
        <v>0</v>
      </c>
      <c r="D52" s="9">
        <v>0</v>
      </c>
      <c r="E52" s="115">
        <v>0</v>
      </c>
      <c r="F52" s="109">
        <v>0</v>
      </c>
      <c r="G52" s="115">
        <v>0</v>
      </c>
      <c r="H52" s="109">
        <v>0</v>
      </c>
      <c r="I52" s="115">
        <v>0</v>
      </c>
      <c r="J52" s="115">
        <v>0</v>
      </c>
      <c r="K52" s="115">
        <v>0</v>
      </c>
      <c r="L52" s="115">
        <v>0</v>
      </c>
      <c r="M52" s="115">
        <v>0</v>
      </c>
      <c r="N52" s="109"/>
      <c r="O52" s="109">
        <v>-11392</v>
      </c>
      <c r="P52" s="109"/>
      <c r="Q52" s="115">
        <v>0</v>
      </c>
      <c r="R52" s="109">
        <v>0</v>
      </c>
      <c r="S52" s="109">
        <f t="shared" si="0"/>
        <v>-11392</v>
      </c>
    </row>
    <row r="53" spans="1:19" ht="21.75" customHeight="1">
      <c r="A53" s="8" t="s">
        <v>202</v>
      </c>
      <c r="C53" s="52">
        <v>0</v>
      </c>
      <c r="D53" s="9">
        <v>0</v>
      </c>
      <c r="E53" s="115">
        <v>0</v>
      </c>
      <c r="F53" s="109">
        <v>0</v>
      </c>
      <c r="G53" s="115">
        <v>0</v>
      </c>
      <c r="H53" s="109">
        <v>0</v>
      </c>
      <c r="I53" s="115">
        <v>0</v>
      </c>
      <c r="J53" s="115">
        <v>0</v>
      </c>
      <c r="K53" s="115">
        <v>0</v>
      </c>
      <c r="L53" s="115">
        <v>0</v>
      </c>
      <c r="M53" s="115">
        <v>0</v>
      </c>
      <c r="N53" s="109"/>
      <c r="O53" s="109">
        <v>-150</v>
      </c>
      <c r="P53" s="109"/>
      <c r="Q53" s="115">
        <v>0</v>
      </c>
      <c r="R53" s="109">
        <v>0</v>
      </c>
      <c r="S53" s="109">
        <f t="shared" si="0"/>
        <v>-150</v>
      </c>
    </row>
    <row r="54" spans="1:19" ht="21.75" customHeight="1">
      <c r="A54" s="8" t="s">
        <v>207</v>
      </c>
      <c r="C54" s="52">
        <v>0</v>
      </c>
      <c r="D54" s="9">
        <v>0</v>
      </c>
      <c r="E54" s="115">
        <v>0</v>
      </c>
      <c r="F54" s="109">
        <v>0</v>
      </c>
      <c r="G54" s="115">
        <v>0</v>
      </c>
      <c r="H54" s="109">
        <v>0</v>
      </c>
      <c r="I54" s="115">
        <v>0</v>
      </c>
      <c r="J54" s="115">
        <v>0</v>
      </c>
      <c r="K54" s="115">
        <v>0</v>
      </c>
      <c r="L54" s="115">
        <v>0</v>
      </c>
      <c r="M54" s="115">
        <v>0</v>
      </c>
      <c r="N54" s="109"/>
      <c r="O54" s="109">
        <v>-260</v>
      </c>
      <c r="P54" s="109"/>
      <c r="Q54" s="115">
        <v>0</v>
      </c>
      <c r="R54" s="109">
        <v>0</v>
      </c>
      <c r="S54" s="109">
        <f t="shared" si="0"/>
        <v>-260</v>
      </c>
    </row>
    <row r="55" spans="1:19" ht="21.75" customHeight="1">
      <c r="A55" s="8" t="s">
        <v>203</v>
      </c>
      <c r="C55" s="52">
        <v>0</v>
      </c>
      <c r="D55" s="9">
        <v>0</v>
      </c>
      <c r="E55" s="115">
        <v>0</v>
      </c>
      <c r="F55" s="109">
        <v>0</v>
      </c>
      <c r="G55" s="115">
        <v>0</v>
      </c>
      <c r="H55" s="109">
        <v>0</v>
      </c>
      <c r="I55" s="115">
        <v>0</v>
      </c>
      <c r="J55" s="115">
        <v>0</v>
      </c>
      <c r="K55" s="115">
        <v>0</v>
      </c>
      <c r="L55" s="115">
        <v>0</v>
      </c>
      <c r="M55" s="115">
        <v>0</v>
      </c>
      <c r="N55" s="109"/>
      <c r="O55" s="109">
        <v>-2970</v>
      </c>
      <c r="P55" s="109"/>
      <c r="Q55" s="115">
        <v>0</v>
      </c>
      <c r="R55" s="109">
        <v>0</v>
      </c>
      <c r="S55" s="109">
        <f t="shared" si="0"/>
        <v>-2970</v>
      </c>
    </row>
    <row r="56" spans="1:19" ht="21.75" customHeight="1">
      <c r="A56" s="8" t="s">
        <v>206</v>
      </c>
      <c r="C56" s="52">
        <v>0</v>
      </c>
      <c r="D56" s="9">
        <v>0</v>
      </c>
      <c r="E56" s="115">
        <v>0</v>
      </c>
      <c r="F56" s="109">
        <v>0</v>
      </c>
      <c r="G56" s="115">
        <v>0</v>
      </c>
      <c r="H56" s="109">
        <v>0</v>
      </c>
      <c r="I56" s="115">
        <v>0</v>
      </c>
      <c r="J56" s="115">
        <v>0</v>
      </c>
      <c r="K56" s="115">
        <v>0</v>
      </c>
      <c r="L56" s="115">
        <v>0</v>
      </c>
      <c r="M56" s="115">
        <v>0</v>
      </c>
      <c r="N56" s="109"/>
      <c r="O56" s="109">
        <v>-750</v>
      </c>
      <c r="P56" s="109"/>
      <c r="Q56" s="115">
        <v>0</v>
      </c>
      <c r="R56" s="109">
        <v>0</v>
      </c>
      <c r="S56" s="109">
        <f t="shared" si="0"/>
        <v>-750</v>
      </c>
    </row>
    <row r="57" spans="1:19" ht="21.75" customHeight="1">
      <c r="A57" s="8" t="s">
        <v>204</v>
      </c>
      <c r="C57" s="52">
        <v>0</v>
      </c>
      <c r="D57" s="9">
        <v>0</v>
      </c>
      <c r="E57" s="115">
        <v>0</v>
      </c>
      <c r="F57" s="109">
        <v>0</v>
      </c>
      <c r="G57" s="115">
        <v>0</v>
      </c>
      <c r="H57" s="109">
        <v>0</v>
      </c>
      <c r="I57" s="115">
        <v>0</v>
      </c>
      <c r="J57" s="115">
        <v>0</v>
      </c>
      <c r="K57" s="115">
        <v>0</v>
      </c>
      <c r="L57" s="115">
        <v>0</v>
      </c>
      <c r="M57" s="115">
        <v>0</v>
      </c>
      <c r="N57" s="109"/>
      <c r="O57" s="109">
        <v>-22950</v>
      </c>
      <c r="P57" s="109"/>
      <c r="Q57" s="115">
        <v>0</v>
      </c>
      <c r="R57" s="109">
        <v>0</v>
      </c>
      <c r="S57" s="109">
        <f t="shared" si="0"/>
        <v>-22950</v>
      </c>
    </row>
    <row r="58" spans="1:19" ht="21.75" customHeight="1">
      <c r="A58" s="8" t="s">
        <v>205</v>
      </c>
      <c r="C58" s="52">
        <v>0</v>
      </c>
      <c r="D58" s="9">
        <v>0</v>
      </c>
      <c r="E58" s="115">
        <v>0</v>
      </c>
      <c r="F58" s="109">
        <v>0</v>
      </c>
      <c r="G58" s="115">
        <v>0</v>
      </c>
      <c r="H58" s="109">
        <v>0</v>
      </c>
      <c r="I58" s="115">
        <v>0</v>
      </c>
      <c r="J58" s="115">
        <v>0</v>
      </c>
      <c r="K58" s="115">
        <v>0</v>
      </c>
      <c r="L58" s="115">
        <v>0</v>
      </c>
      <c r="M58" s="115">
        <v>0</v>
      </c>
      <c r="N58" s="109"/>
      <c r="O58" s="109">
        <v>-180000</v>
      </c>
      <c r="P58" s="109"/>
      <c r="Q58" s="115">
        <v>0</v>
      </c>
      <c r="R58" s="109">
        <v>0</v>
      </c>
      <c r="S58" s="109">
        <f t="shared" si="0"/>
        <v>-180000</v>
      </c>
    </row>
    <row r="59" spans="1:19" s="116" customFormat="1" ht="21.75" customHeight="1">
      <c r="A59" s="138" t="s">
        <v>68</v>
      </c>
      <c r="B59" s="138"/>
      <c r="C59" s="113"/>
      <c r="E59" s="111"/>
      <c r="G59" s="113"/>
      <c r="I59" s="113">
        <v>3932049226</v>
      </c>
      <c r="J59" s="118"/>
      <c r="K59" s="113">
        <v>147073176</v>
      </c>
      <c r="L59" s="118"/>
      <c r="M59" s="113">
        <f>I59-K59</f>
        <v>3784976050</v>
      </c>
      <c r="N59" s="118"/>
      <c r="O59" s="113">
        <f>SUM(O8:O58)</f>
        <v>53367611205</v>
      </c>
      <c r="P59" s="118"/>
      <c r="Q59" s="113">
        <v>985390062</v>
      </c>
      <c r="R59" s="118"/>
      <c r="S59" s="136">
        <f>O59-Q59</f>
        <v>52382221143</v>
      </c>
    </row>
    <row r="61" spans="1:19">
      <c r="S61" s="20"/>
    </row>
    <row r="62" spans="1:19">
      <c r="I62" s="20"/>
      <c r="M62" s="23"/>
      <c r="O62" s="20"/>
      <c r="S62" s="20"/>
    </row>
    <row r="63" spans="1:19">
      <c r="I63" s="23"/>
      <c r="O63" s="20"/>
    </row>
    <row r="64" spans="1:19">
      <c r="M64" s="23"/>
      <c r="O64" s="22"/>
    </row>
    <row r="65" spans="9:19">
      <c r="I65" s="22"/>
      <c r="S65" s="20"/>
    </row>
    <row r="73" spans="9:19">
      <c r="M73" s="23"/>
    </row>
    <row r="75" spans="9:19">
      <c r="M75" s="20"/>
      <c r="N75" s="20"/>
      <c r="O75" s="20"/>
    </row>
    <row r="76" spans="9:19">
      <c r="M76" s="22"/>
    </row>
  </sheetData>
  <mergeCells count="9">
    <mergeCell ref="A59:B59"/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rightToLeft="1" topLeftCell="A19" zoomScaleNormal="100" workbookViewId="0">
      <selection activeCell="A22" sqref="A22:B22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5" customWidth="1"/>
    <col min="6" max="6" width="1.28515625" customWidth="1"/>
    <col min="7" max="7" width="12.28515625" customWidth="1"/>
    <col min="8" max="8" width="1.28515625" customWidth="1"/>
    <col min="9" max="9" width="22.28515625" bestFit="1" customWidth="1"/>
    <col min="10" max="10" width="1.28515625" customWidth="1"/>
    <col min="11" max="11" width="10.42578125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7.7109375" customWidth="1"/>
    <col min="18" max="18" width="1.28515625" customWidth="1"/>
    <col min="19" max="19" width="0.28515625" customWidth="1"/>
  </cols>
  <sheetData>
    <row r="1" spans="1:18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8" ht="21.75" customHeight="1">
      <c r="A2" s="84" t="s">
        <v>92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8" ht="21.75" customHeight="1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18" ht="14.45" customHeight="1"/>
    <row r="5" spans="1:18" ht="14.45" customHeight="1">
      <c r="A5" s="85" t="s">
        <v>171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18" ht="14.45" customHeight="1">
      <c r="A6" s="86" t="s">
        <v>95</v>
      </c>
      <c r="C6" s="86" t="s">
        <v>111</v>
      </c>
      <c r="D6" s="86"/>
      <c r="E6" s="86"/>
      <c r="F6" s="86"/>
      <c r="G6" s="86"/>
      <c r="H6" s="86"/>
      <c r="I6" s="86"/>
      <c r="K6" s="86" t="s">
        <v>112</v>
      </c>
      <c r="L6" s="86"/>
      <c r="M6" s="86"/>
      <c r="N6" s="86"/>
      <c r="O6" s="86"/>
      <c r="P6" s="86"/>
      <c r="Q6" s="86"/>
      <c r="R6" s="86"/>
    </row>
    <row r="7" spans="1:18" ht="36.75" customHeight="1">
      <c r="A7" s="86"/>
      <c r="C7" s="17" t="s">
        <v>13</v>
      </c>
      <c r="D7" s="3"/>
      <c r="E7" s="17" t="s">
        <v>172</v>
      </c>
      <c r="F7" s="3"/>
      <c r="G7" s="17" t="s">
        <v>173</v>
      </c>
      <c r="H7" s="3"/>
      <c r="I7" s="17" t="s">
        <v>174</v>
      </c>
      <c r="K7" s="17" t="s">
        <v>13</v>
      </c>
      <c r="L7" s="3"/>
      <c r="M7" s="17" t="s">
        <v>172</v>
      </c>
      <c r="N7" s="3"/>
      <c r="O7" s="17" t="s">
        <v>173</v>
      </c>
      <c r="P7" s="3"/>
      <c r="Q7" s="93" t="s">
        <v>174</v>
      </c>
      <c r="R7" s="93"/>
    </row>
    <row r="8" spans="1:18" ht="21.75" customHeight="1">
      <c r="A8" s="5" t="s">
        <v>65</v>
      </c>
      <c r="C8" s="50">
        <v>0</v>
      </c>
      <c r="D8" s="51"/>
      <c r="E8" s="50">
        <v>0</v>
      </c>
      <c r="F8" s="51"/>
      <c r="G8" s="50">
        <v>0</v>
      </c>
      <c r="H8" s="51"/>
      <c r="I8" s="115">
        <v>0</v>
      </c>
      <c r="J8" s="109"/>
      <c r="K8" s="109">
        <v>226000</v>
      </c>
      <c r="L8" s="109"/>
      <c r="M8" s="109">
        <v>7808364288</v>
      </c>
      <c r="N8" s="109"/>
      <c r="O8" s="109">
        <v>6787030028</v>
      </c>
      <c r="P8" s="109"/>
      <c r="Q8" s="109">
        <v>1021334260</v>
      </c>
      <c r="R8" s="109"/>
    </row>
    <row r="9" spans="1:18" ht="21.75" customHeight="1">
      <c r="A9" s="8" t="s">
        <v>25</v>
      </c>
      <c r="C9" s="52">
        <v>0</v>
      </c>
      <c r="D9" s="51"/>
      <c r="E9" s="52">
        <v>0</v>
      </c>
      <c r="F9" s="51"/>
      <c r="G9" s="52">
        <v>0</v>
      </c>
      <c r="H9" s="51"/>
      <c r="I9" s="115">
        <v>0</v>
      </c>
      <c r="J9" s="109"/>
      <c r="K9" s="109">
        <v>350000</v>
      </c>
      <c r="L9" s="109"/>
      <c r="M9" s="109">
        <v>1147779851</v>
      </c>
      <c r="N9" s="109"/>
      <c r="O9" s="109">
        <v>718151490</v>
      </c>
      <c r="P9" s="109"/>
      <c r="Q9" s="109">
        <v>429628361</v>
      </c>
      <c r="R9" s="109"/>
    </row>
    <row r="10" spans="1:18" ht="21.75" customHeight="1">
      <c r="A10" s="8" t="s">
        <v>117</v>
      </c>
      <c r="C10" s="52">
        <v>0</v>
      </c>
      <c r="D10" s="51"/>
      <c r="E10" s="52">
        <v>0</v>
      </c>
      <c r="F10" s="51"/>
      <c r="G10" s="52">
        <v>0</v>
      </c>
      <c r="H10" s="51"/>
      <c r="I10" s="115">
        <v>0</v>
      </c>
      <c r="J10" s="109"/>
      <c r="K10" s="109">
        <v>60000</v>
      </c>
      <c r="L10" s="109"/>
      <c r="M10" s="109">
        <v>5012818041</v>
      </c>
      <c r="N10" s="109"/>
      <c r="O10" s="109">
        <v>3744637042</v>
      </c>
      <c r="P10" s="109"/>
      <c r="Q10" s="109">
        <v>1268180999</v>
      </c>
      <c r="R10" s="109"/>
    </row>
    <row r="11" spans="1:18" ht="21.75" customHeight="1">
      <c r="A11" s="8" t="s">
        <v>54</v>
      </c>
      <c r="C11" s="52">
        <v>0</v>
      </c>
      <c r="D11" s="51"/>
      <c r="E11" s="52">
        <v>0</v>
      </c>
      <c r="F11" s="51"/>
      <c r="G11" s="52">
        <v>0</v>
      </c>
      <c r="H11" s="51"/>
      <c r="I11" s="115">
        <v>0</v>
      </c>
      <c r="J11" s="109"/>
      <c r="K11" s="109">
        <v>683522</v>
      </c>
      <c r="L11" s="109"/>
      <c r="M11" s="109">
        <v>3369711618</v>
      </c>
      <c r="N11" s="109"/>
      <c r="O11" s="109">
        <v>4470814167</v>
      </c>
      <c r="P11" s="109"/>
      <c r="Q11" s="109">
        <v>-1101102549</v>
      </c>
      <c r="R11" s="109"/>
    </row>
    <row r="12" spans="1:18" ht="21.75" customHeight="1">
      <c r="A12" s="8" t="s">
        <v>118</v>
      </c>
      <c r="C12" s="52">
        <v>0</v>
      </c>
      <c r="D12" s="51"/>
      <c r="E12" s="52">
        <v>0</v>
      </c>
      <c r="F12" s="51"/>
      <c r="G12" s="52">
        <v>0</v>
      </c>
      <c r="H12" s="51"/>
      <c r="I12" s="115">
        <v>0</v>
      </c>
      <c r="J12" s="109"/>
      <c r="K12" s="109">
        <v>132000</v>
      </c>
      <c r="L12" s="109"/>
      <c r="M12" s="109">
        <v>2963400</v>
      </c>
      <c r="N12" s="109"/>
      <c r="O12" s="109">
        <v>1320336</v>
      </c>
      <c r="P12" s="109"/>
      <c r="Q12" s="109">
        <v>1643064</v>
      </c>
      <c r="R12" s="109"/>
    </row>
    <row r="13" spans="1:18" ht="21.75" customHeight="1">
      <c r="A13" s="8" t="s">
        <v>57</v>
      </c>
      <c r="C13" s="52">
        <v>0</v>
      </c>
      <c r="D13" s="51"/>
      <c r="E13" s="52">
        <v>0</v>
      </c>
      <c r="F13" s="51"/>
      <c r="G13" s="52">
        <v>0</v>
      </c>
      <c r="H13" s="51"/>
      <c r="I13" s="115">
        <v>0</v>
      </c>
      <c r="J13" s="109"/>
      <c r="K13" s="109">
        <v>2171205</v>
      </c>
      <c r="L13" s="109"/>
      <c r="M13" s="109">
        <v>4342280082</v>
      </c>
      <c r="N13" s="109"/>
      <c r="O13" s="109">
        <v>3977432968</v>
      </c>
      <c r="P13" s="109"/>
      <c r="Q13" s="109">
        <v>364847114</v>
      </c>
      <c r="R13" s="109"/>
    </row>
    <row r="14" spans="1:18" ht="21.75" customHeight="1">
      <c r="A14" s="8" t="s">
        <v>119</v>
      </c>
      <c r="C14" s="52">
        <v>0</v>
      </c>
      <c r="D14" s="51"/>
      <c r="E14" s="52">
        <v>0</v>
      </c>
      <c r="F14" s="51"/>
      <c r="G14" s="52">
        <v>0</v>
      </c>
      <c r="H14" s="51"/>
      <c r="I14" s="115">
        <v>0</v>
      </c>
      <c r="J14" s="109"/>
      <c r="K14" s="109">
        <v>625000</v>
      </c>
      <c r="L14" s="109"/>
      <c r="M14" s="109">
        <v>4965278063</v>
      </c>
      <c r="N14" s="109"/>
      <c r="O14" s="109">
        <v>5172192090</v>
      </c>
      <c r="P14" s="109"/>
      <c r="Q14" s="109">
        <v>-206914027</v>
      </c>
      <c r="R14" s="109"/>
    </row>
    <row r="15" spans="1:18" ht="21.75" customHeight="1">
      <c r="A15" s="8" t="s">
        <v>52</v>
      </c>
      <c r="C15" s="52">
        <v>0</v>
      </c>
      <c r="D15" s="51"/>
      <c r="E15" s="52">
        <v>0</v>
      </c>
      <c r="F15" s="51"/>
      <c r="G15" s="52">
        <v>0</v>
      </c>
      <c r="H15" s="51"/>
      <c r="I15" s="115">
        <v>0</v>
      </c>
      <c r="J15" s="109"/>
      <c r="K15" s="109">
        <v>130000</v>
      </c>
      <c r="L15" s="109"/>
      <c r="M15" s="109">
        <v>1613659635</v>
      </c>
      <c r="N15" s="109"/>
      <c r="O15" s="109">
        <v>1940982033</v>
      </c>
      <c r="P15" s="109"/>
      <c r="Q15" s="109">
        <v>-327322398</v>
      </c>
      <c r="R15" s="109"/>
    </row>
    <row r="16" spans="1:18" ht="21.75" customHeight="1">
      <c r="A16" s="8" t="s">
        <v>60</v>
      </c>
      <c r="C16" s="52">
        <v>0</v>
      </c>
      <c r="D16" s="51"/>
      <c r="E16" s="52">
        <v>0</v>
      </c>
      <c r="F16" s="51"/>
      <c r="G16" s="52">
        <v>0</v>
      </c>
      <c r="H16" s="51"/>
      <c r="I16" s="115">
        <v>0</v>
      </c>
      <c r="J16" s="109"/>
      <c r="K16" s="109">
        <v>998890</v>
      </c>
      <c r="L16" s="109"/>
      <c r="M16" s="109">
        <v>5014380421</v>
      </c>
      <c r="N16" s="109"/>
      <c r="O16" s="109">
        <v>4685237038</v>
      </c>
      <c r="P16" s="109"/>
      <c r="Q16" s="109">
        <v>329143383</v>
      </c>
      <c r="R16" s="109"/>
    </row>
    <row r="17" spans="1:18" ht="21.75" customHeight="1">
      <c r="A17" s="8" t="s">
        <v>50</v>
      </c>
      <c r="C17" s="52">
        <v>0</v>
      </c>
      <c r="D17" s="51"/>
      <c r="E17" s="52">
        <v>0</v>
      </c>
      <c r="F17" s="51"/>
      <c r="G17" s="52">
        <v>0</v>
      </c>
      <c r="H17" s="51"/>
      <c r="I17" s="115">
        <v>0</v>
      </c>
      <c r="J17" s="109"/>
      <c r="K17" s="109">
        <v>965214</v>
      </c>
      <c r="L17" s="109"/>
      <c r="M17" s="109">
        <v>14117666297</v>
      </c>
      <c r="N17" s="109"/>
      <c r="O17" s="109">
        <v>14334496330</v>
      </c>
      <c r="P17" s="109"/>
      <c r="Q17" s="109">
        <v>-216830033</v>
      </c>
      <c r="R17" s="109"/>
    </row>
    <row r="18" spans="1:18" ht="21.75" customHeight="1">
      <c r="A18" s="8" t="s">
        <v>120</v>
      </c>
      <c r="C18" s="52">
        <v>0</v>
      </c>
      <c r="D18" s="51"/>
      <c r="E18" s="52">
        <v>0</v>
      </c>
      <c r="F18" s="51"/>
      <c r="G18" s="52">
        <v>0</v>
      </c>
      <c r="H18" s="51"/>
      <c r="I18" s="115">
        <v>0</v>
      </c>
      <c r="J18" s="109"/>
      <c r="K18" s="109">
        <v>400000</v>
      </c>
      <c r="L18" s="109"/>
      <c r="M18" s="109">
        <v>5324131841</v>
      </c>
      <c r="N18" s="109"/>
      <c r="O18" s="109">
        <v>3365152786</v>
      </c>
      <c r="P18" s="109"/>
      <c r="Q18" s="109">
        <v>1958979055</v>
      </c>
      <c r="R18" s="109"/>
    </row>
    <row r="19" spans="1:18" ht="21.75" customHeight="1">
      <c r="A19" s="8" t="s">
        <v>121</v>
      </c>
      <c r="C19" s="52">
        <v>0</v>
      </c>
      <c r="D19" s="51"/>
      <c r="E19" s="52">
        <v>0</v>
      </c>
      <c r="F19" s="51"/>
      <c r="G19" s="52">
        <v>0</v>
      </c>
      <c r="H19" s="51"/>
      <c r="I19" s="115">
        <v>0</v>
      </c>
      <c r="J19" s="109"/>
      <c r="K19" s="109">
        <v>293988</v>
      </c>
      <c r="L19" s="109"/>
      <c r="M19" s="109">
        <v>1932047970</v>
      </c>
      <c r="N19" s="109"/>
      <c r="O19" s="109">
        <v>2099334195</v>
      </c>
      <c r="P19" s="109"/>
      <c r="Q19" s="109">
        <v>-167286225</v>
      </c>
      <c r="R19" s="109"/>
    </row>
    <row r="20" spans="1:18" ht="21.75" customHeight="1">
      <c r="A20" s="8" t="s">
        <v>21</v>
      </c>
      <c r="C20" s="52">
        <v>0</v>
      </c>
      <c r="D20" s="51"/>
      <c r="E20" s="52">
        <v>0</v>
      </c>
      <c r="F20" s="51"/>
      <c r="G20" s="52">
        <v>0</v>
      </c>
      <c r="H20" s="51"/>
      <c r="I20" s="115">
        <v>0</v>
      </c>
      <c r="J20" s="109"/>
      <c r="K20" s="109">
        <v>9026</v>
      </c>
      <c r="L20" s="109"/>
      <c r="M20" s="109">
        <v>134674166</v>
      </c>
      <c r="N20" s="109"/>
      <c r="O20" s="109">
        <v>164910779</v>
      </c>
      <c r="P20" s="109"/>
      <c r="Q20" s="109">
        <v>-30236613</v>
      </c>
      <c r="R20" s="109"/>
    </row>
    <row r="21" spans="1:18" ht="21.75" customHeight="1">
      <c r="A21" s="83" t="s">
        <v>122</v>
      </c>
      <c r="C21" s="67">
        <v>0</v>
      </c>
      <c r="D21" s="51"/>
      <c r="E21" s="53">
        <v>0</v>
      </c>
      <c r="F21" s="51"/>
      <c r="G21" s="53">
        <v>0</v>
      </c>
      <c r="H21" s="51"/>
      <c r="I21" s="115">
        <v>0</v>
      </c>
      <c r="J21" s="109"/>
      <c r="K21" s="109">
        <v>132000</v>
      </c>
      <c r="L21" s="109"/>
      <c r="M21" s="109">
        <v>19338000</v>
      </c>
      <c r="N21" s="109"/>
      <c r="O21" s="109">
        <v>13803175</v>
      </c>
      <c r="P21" s="109"/>
      <c r="Q21" s="109">
        <v>5534825</v>
      </c>
      <c r="R21" s="109"/>
    </row>
    <row r="22" spans="1:18" s="116" customFormat="1" ht="21.75" customHeight="1">
      <c r="A22" s="138" t="s">
        <v>68</v>
      </c>
      <c r="B22" s="138"/>
      <c r="C22" s="111"/>
      <c r="E22" s="135">
        <v>0</v>
      </c>
      <c r="F22" s="137"/>
      <c r="G22" s="135">
        <v>0</v>
      </c>
      <c r="H22" s="137"/>
      <c r="I22" s="135">
        <v>0</v>
      </c>
      <c r="K22" s="111"/>
      <c r="M22" s="113">
        <f>Q22+O22</f>
        <v>54805093673</v>
      </c>
      <c r="N22" s="118"/>
      <c r="O22" s="113">
        <v>51475494457</v>
      </c>
      <c r="P22" s="118"/>
      <c r="Q22" s="114">
        <f>SUM(Q8:R21)</f>
        <v>3329599216</v>
      </c>
      <c r="R22" s="114"/>
    </row>
    <row r="24" spans="1:18">
      <c r="Q24" s="23"/>
    </row>
    <row r="26" spans="1:18">
      <c r="Q26" s="23"/>
    </row>
    <row r="28" spans="1:18">
      <c r="Q28" s="23"/>
    </row>
    <row r="29" spans="1:18">
      <c r="M29" s="23"/>
    </row>
  </sheetData>
  <mergeCells count="10">
    <mergeCell ref="A22:B22"/>
    <mergeCell ref="Q22:R2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rightToLeft="1" topLeftCell="A7" zoomScaleNormal="100" workbookViewId="0">
      <selection activeCell="A15" sqref="A15:B15"/>
    </sheetView>
  </sheetViews>
  <sheetFormatPr defaultRowHeight="12.75"/>
  <cols>
    <col min="1" max="2" width="19.42578125" customWidth="1"/>
    <col min="3" max="3" width="1.140625" customWidth="1"/>
    <col min="4" max="4" width="13.85546875" bestFit="1" customWidth="1"/>
    <col min="5" max="5" width="1.28515625" customWidth="1"/>
    <col min="6" max="6" width="11.140625" bestFit="1" customWidth="1"/>
    <col min="7" max="7" width="1.28515625" customWidth="1"/>
    <col min="8" max="8" width="11.140625" bestFit="1" customWidth="1"/>
    <col min="9" max="9" width="1.28515625" customWidth="1"/>
    <col min="10" max="10" width="10.42578125" customWidth="1"/>
    <col min="11" max="11" width="1.28515625" customWidth="1"/>
    <col min="12" max="12" width="15.5703125" customWidth="1"/>
    <col min="13" max="13" width="1.28515625" customWidth="1"/>
    <col min="14" max="14" width="15.5703125" customWidth="1"/>
    <col min="15" max="15" width="1.28515625" customWidth="1"/>
    <col min="16" max="16" width="10.425781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21.85546875" customWidth="1"/>
    <col min="25" max="25" width="0.28515625" customWidth="1"/>
    <col min="26" max="26" width="10.5703125" bestFit="1" customWidth="1"/>
  </cols>
  <sheetData>
    <row r="1" spans="1:24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</row>
    <row r="2" spans="1:24" ht="21.75" customHeight="1">
      <c r="A2" s="84" t="s">
        <v>92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</row>
    <row r="3" spans="1:24" ht="21.75" customHeight="1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</row>
    <row r="4" spans="1:24" ht="7.35" customHeight="1"/>
    <row r="5" spans="1:24" ht="14.45" customHeight="1">
      <c r="A5" s="85" t="s">
        <v>175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</row>
    <row r="6" spans="1:24" ht="7.35" customHeight="1"/>
    <row r="7" spans="1:24" ht="14.45" customHeight="1">
      <c r="D7" s="86" t="s">
        <v>111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X7" s="2" t="s">
        <v>112</v>
      </c>
    </row>
    <row r="8" spans="1:24" ht="41.25" customHeight="1">
      <c r="A8" s="2" t="s">
        <v>176</v>
      </c>
      <c r="B8" s="2" t="s">
        <v>177</v>
      </c>
      <c r="D8" s="17" t="s">
        <v>71</v>
      </c>
      <c r="E8" s="3"/>
      <c r="F8" s="17" t="s">
        <v>13</v>
      </c>
      <c r="G8" s="3"/>
      <c r="H8" s="17" t="s">
        <v>70</v>
      </c>
      <c r="I8" s="3"/>
      <c r="J8" s="17" t="s">
        <v>178</v>
      </c>
      <c r="K8" s="3"/>
      <c r="L8" s="17" t="s">
        <v>179</v>
      </c>
      <c r="M8" s="3"/>
      <c r="N8" s="17" t="s">
        <v>180</v>
      </c>
      <c r="O8" s="3"/>
      <c r="P8" s="17" t="s">
        <v>181</v>
      </c>
      <c r="Q8" s="3"/>
      <c r="R8" s="17" t="s">
        <v>182</v>
      </c>
      <c r="S8" s="3"/>
      <c r="T8" s="17" t="s">
        <v>183</v>
      </c>
      <c r="U8" s="3"/>
      <c r="V8" s="17" t="s">
        <v>184</v>
      </c>
      <c r="X8" s="17" t="s">
        <v>184</v>
      </c>
    </row>
    <row r="9" spans="1:24" ht="21.75" customHeight="1">
      <c r="A9" s="5" t="s">
        <v>185</v>
      </c>
      <c r="B9" s="5" t="s">
        <v>186</v>
      </c>
      <c r="D9" s="3"/>
      <c r="F9" s="6">
        <v>0</v>
      </c>
      <c r="H9" s="6">
        <v>0</v>
      </c>
      <c r="J9" s="6">
        <v>0</v>
      </c>
      <c r="L9" s="6">
        <v>0</v>
      </c>
      <c r="N9" s="6">
        <v>0</v>
      </c>
      <c r="P9" s="6">
        <v>0</v>
      </c>
      <c r="R9" s="6">
        <v>0</v>
      </c>
      <c r="T9" s="6">
        <v>0</v>
      </c>
      <c r="V9" s="6">
        <v>0</v>
      </c>
      <c r="X9" s="41">
        <v>658271983</v>
      </c>
    </row>
    <row r="10" spans="1:24" ht="21.75" customHeight="1">
      <c r="A10" s="8" t="s">
        <v>185</v>
      </c>
      <c r="B10" s="8" t="s">
        <v>186</v>
      </c>
      <c r="F10" s="9">
        <v>0</v>
      </c>
      <c r="H10" s="9">
        <v>0</v>
      </c>
      <c r="J10" s="9">
        <v>0</v>
      </c>
      <c r="L10" s="9">
        <v>0</v>
      </c>
      <c r="N10" s="9">
        <v>0</v>
      </c>
      <c r="P10" s="9">
        <v>0</v>
      </c>
      <c r="R10" s="9">
        <v>0</v>
      </c>
      <c r="T10" s="9">
        <v>0</v>
      </c>
      <c r="V10" s="9">
        <v>0</v>
      </c>
      <c r="X10" s="42">
        <v>54390990</v>
      </c>
    </row>
    <row r="11" spans="1:24" ht="21.75" customHeight="1">
      <c r="A11" s="8" t="s">
        <v>187</v>
      </c>
      <c r="B11" s="8" t="s">
        <v>188</v>
      </c>
      <c r="F11" s="9">
        <v>0</v>
      </c>
      <c r="H11" s="9">
        <v>0</v>
      </c>
      <c r="J11" s="9">
        <v>0</v>
      </c>
      <c r="L11" s="9">
        <v>0</v>
      </c>
      <c r="N11" s="9">
        <v>0</v>
      </c>
      <c r="P11" s="9">
        <v>0</v>
      </c>
      <c r="R11" s="9">
        <v>0</v>
      </c>
      <c r="T11" s="9">
        <v>0</v>
      </c>
      <c r="V11" s="9">
        <v>0</v>
      </c>
      <c r="X11" s="42">
        <v>2092528000</v>
      </c>
    </row>
    <row r="12" spans="1:24" ht="21.75" customHeight="1">
      <c r="A12" s="8" t="s">
        <v>189</v>
      </c>
      <c r="B12" s="8" t="s">
        <v>190</v>
      </c>
      <c r="F12" s="9">
        <v>0</v>
      </c>
      <c r="H12" s="9">
        <v>0</v>
      </c>
      <c r="J12" s="9">
        <v>0</v>
      </c>
      <c r="L12" s="9">
        <v>0</v>
      </c>
      <c r="N12" s="9">
        <v>0</v>
      </c>
      <c r="P12" s="9">
        <v>0</v>
      </c>
      <c r="R12" s="9">
        <v>0</v>
      </c>
      <c r="T12" s="9">
        <v>0</v>
      </c>
      <c r="V12" s="9">
        <v>0</v>
      </c>
      <c r="X12" s="42">
        <v>969873000</v>
      </c>
    </row>
    <row r="13" spans="1:24" ht="21.75" customHeight="1">
      <c r="A13" s="8" t="s">
        <v>187</v>
      </c>
      <c r="B13" s="8" t="s">
        <v>191</v>
      </c>
      <c r="F13" s="9">
        <v>0</v>
      </c>
      <c r="H13" s="9">
        <v>0</v>
      </c>
      <c r="J13" s="9">
        <v>0</v>
      </c>
      <c r="L13" s="9">
        <v>0</v>
      </c>
      <c r="N13" s="9">
        <v>0</v>
      </c>
      <c r="P13" s="9">
        <v>0</v>
      </c>
      <c r="R13" s="9">
        <v>0</v>
      </c>
      <c r="T13" s="9">
        <v>0</v>
      </c>
      <c r="V13" s="9">
        <v>0</v>
      </c>
      <c r="X13" s="42">
        <v>146273900</v>
      </c>
    </row>
    <row r="14" spans="1:24" ht="21.75" customHeight="1">
      <c r="A14" s="83" t="s">
        <v>189</v>
      </c>
      <c r="B14" s="83" t="s">
        <v>192</v>
      </c>
      <c r="D14" s="11"/>
      <c r="F14" s="49">
        <v>0</v>
      </c>
      <c r="H14" s="12">
        <v>0</v>
      </c>
      <c r="J14" s="12">
        <v>0</v>
      </c>
      <c r="L14" s="12">
        <v>0</v>
      </c>
      <c r="N14" s="12">
        <v>0</v>
      </c>
      <c r="P14" s="12">
        <v>0</v>
      </c>
      <c r="R14" s="12">
        <v>0</v>
      </c>
      <c r="T14" s="12">
        <v>0</v>
      </c>
      <c r="V14" s="12">
        <v>0</v>
      </c>
      <c r="X14" s="43">
        <v>184147918</v>
      </c>
    </row>
    <row r="15" spans="1:24" s="116" customFormat="1" ht="21.75" customHeight="1">
      <c r="A15" s="138" t="s">
        <v>68</v>
      </c>
      <c r="B15" s="138"/>
      <c r="D15" s="113"/>
      <c r="F15" s="111"/>
      <c r="H15" s="113"/>
      <c r="J15" s="113">
        <v>0</v>
      </c>
      <c r="L15" s="113">
        <v>0</v>
      </c>
      <c r="N15" s="113">
        <v>0</v>
      </c>
      <c r="P15" s="113">
        <v>0</v>
      </c>
      <c r="R15" s="113">
        <v>0</v>
      </c>
      <c r="T15" s="113">
        <v>0</v>
      </c>
      <c r="V15" s="113">
        <v>0</v>
      </c>
      <c r="X15" s="113">
        <v>4105485791</v>
      </c>
    </row>
    <row r="17" spans="1:26" ht="18.75">
      <c r="A17" s="71"/>
      <c r="B17" s="72"/>
      <c r="C17" s="73"/>
      <c r="D17" s="26"/>
      <c r="E17" s="71"/>
      <c r="F17" s="74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5"/>
      <c r="U17" s="71"/>
      <c r="V17" s="76"/>
      <c r="W17" s="71"/>
      <c r="X17" s="71"/>
      <c r="Y17" s="71"/>
      <c r="Z17" s="71"/>
    </row>
    <row r="18" spans="1:26" ht="18.75">
      <c r="A18" s="71"/>
      <c r="B18" s="72"/>
      <c r="C18" s="73"/>
      <c r="D18" s="26"/>
      <c r="E18" s="71"/>
      <c r="F18" s="71"/>
      <c r="G18" s="71"/>
      <c r="H18" s="77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6"/>
      <c r="W18" s="71"/>
      <c r="X18" s="71"/>
      <c r="Y18" s="71"/>
      <c r="Z18" s="71"/>
    </row>
    <row r="19" spans="1:26" ht="18.75">
      <c r="A19" s="71"/>
      <c r="B19" s="72"/>
      <c r="C19" s="73"/>
      <c r="D19" s="26"/>
      <c r="E19" s="71"/>
      <c r="F19" s="71"/>
      <c r="G19" s="71"/>
      <c r="H19" s="74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5"/>
      <c r="U19" s="71"/>
      <c r="V19" s="76"/>
      <c r="W19" s="71"/>
      <c r="X19" s="71"/>
      <c r="Y19" s="71"/>
      <c r="Z19" s="71"/>
    </row>
    <row r="20" spans="1:26" ht="18.75">
      <c r="A20" s="71"/>
      <c r="B20" s="72"/>
      <c r="C20" s="73"/>
      <c r="D20" s="26"/>
      <c r="E20" s="71"/>
      <c r="F20" s="71"/>
      <c r="G20" s="71"/>
      <c r="H20" s="77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6"/>
      <c r="W20" s="71"/>
      <c r="X20" s="71"/>
      <c r="Y20" s="71"/>
      <c r="Z20" s="71"/>
    </row>
    <row r="21" spans="1:26" ht="18.75">
      <c r="A21" s="71"/>
      <c r="B21" s="72"/>
      <c r="C21" s="73"/>
      <c r="D21" s="26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ht="20.25" customHeight="1">
      <c r="A22" s="71"/>
      <c r="B22" s="71"/>
      <c r="C22" s="71"/>
      <c r="D22" s="26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ht="15.75" customHeight="1">
      <c r="A23" s="71"/>
      <c r="B23" s="77"/>
      <c r="C23" s="77"/>
      <c r="D23" s="77"/>
      <c r="E23" s="71"/>
      <c r="F23" s="94"/>
      <c r="G23" s="94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>
      <c r="A24" s="71"/>
      <c r="B24" s="71"/>
      <c r="C24" s="75"/>
      <c r="D24" s="71"/>
      <c r="E24" s="71"/>
      <c r="F24" s="7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>
      <c r="A25" s="71"/>
      <c r="B25" s="71"/>
      <c r="C25" s="75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6">
      <c r="A27" s="71"/>
      <c r="B27" s="71"/>
      <c r="C27" s="76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>
      <c r="A28" s="71"/>
      <c r="B28" s="71"/>
      <c r="C28" s="76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6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6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</sheetData>
  <mergeCells count="7">
    <mergeCell ref="F23:G23"/>
    <mergeCell ref="A15:B15"/>
    <mergeCell ref="A1:X1"/>
    <mergeCell ref="A2:X2"/>
    <mergeCell ref="A3:X3"/>
    <mergeCell ref="A5:X5"/>
    <mergeCell ref="D7:V7"/>
  </mergeCells>
  <pageMargins left="0.39" right="0.39" top="0.39" bottom="0.39" header="0" footer="0"/>
  <pageSetup scale="6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rightToLeft="1" topLeftCell="A49" zoomScaleNormal="100" workbookViewId="0">
      <selection activeCell="G69" sqref="G69"/>
    </sheetView>
  </sheetViews>
  <sheetFormatPr defaultRowHeight="12.75"/>
  <cols>
    <col min="1" max="1" width="26" bestFit="1" customWidth="1"/>
    <col min="2" max="2" width="1.28515625" customWidth="1"/>
    <col min="3" max="3" width="12.140625" bestFit="1" customWidth="1"/>
    <col min="4" max="4" width="1.28515625" customWidth="1"/>
    <col min="5" max="5" width="18.5703125" bestFit="1" customWidth="1"/>
    <col min="6" max="6" width="1.28515625" customWidth="1"/>
    <col min="7" max="7" width="19.7109375" bestFit="1" customWidth="1"/>
    <col min="8" max="8" width="1.28515625" customWidth="1"/>
    <col min="9" max="9" width="26.42578125" bestFit="1" customWidth="1"/>
    <col min="10" max="10" width="1.28515625" customWidth="1"/>
    <col min="11" max="11" width="12.140625" bestFit="1" customWidth="1"/>
    <col min="12" max="12" width="1.28515625" customWidth="1"/>
    <col min="13" max="13" width="18.85546875" bestFit="1" customWidth="1"/>
    <col min="14" max="14" width="1.28515625" customWidth="1"/>
    <col min="15" max="15" width="18.7109375" bestFit="1" customWidth="1"/>
    <col min="16" max="16" width="1.28515625" customWidth="1"/>
    <col min="17" max="17" width="19.28515625" customWidth="1"/>
    <col min="18" max="18" width="1.28515625" customWidth="1"/>
    <col min="19" max="19" width="0.28515625" customWidth="1"/>
  </cols>
  <sheetData>
    <row r="1" spans="1:18" ht="25.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8" ht="25.5">
      <c r="A2" s="84" t="s">
        <v>92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8" ht="25.5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18" ht="14.45" customHeight="1"/>
    <row r="5" spans="1:18" ht="14.45" customHeight="1">
      <c r="A5" s="85" t="s">
        <v>193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18" ht="14.45" customHeight="1">
      <c r="A6" s="86" t="s">
        <v>95</v>
      </c>
      <c r="C6" s="86" t="s">
        <v>111</v>
      </c>
      <c r="D6" s="86"/>
      <c r="E6" s="86"/>
      <c r="F6" s="86"/>
      <c r="G6" s="86"/>
      <c r="H6" s="86"/>
      <c r="I6" s="86"/>
      <c r="K6" s="86" t="s">
        <v>112</v>
      </c>
      <c r="L6" s="86"/>
      <c r="M6" s="86"/>
      <c r="N6" s="86"/>
      <c r="O6" s="86"/>
      <c r="P6" s="86"/>
      <c r="Q6" s="86"/>
      <c r="R6" s="86"/>
    </row>
    <row r="7" spans="1:18" ht="52.5" customHeight="1">
      <c r="A7" s="86"/>
      <c r="C7" s="17" t="s">
        <v>13</v>
      </c>
      <c r="D7" s="3"/>
      <c r="E7" s="17" t="s">
        <v>15</v>
      </c>
      <c r="F7" s="3"/>
      <c r="G7" s="17" t="s">
        <v>173</v>
      </c>
      <c r="H7" s="3"/>
      <c r="I7" s="17" t="s">
        <v>194</v>
      </c>
      <c r="K7" s="17" t="s">
        <v>13</v>
      </c>
      <c r="L7" s="3"/>
      <c r="M7" s="17" t="s">
        <v>15</v>
      </c>
      <c r="N7" s="3"/>
      <c r="O7" s="17" t="s">
        <v>173</v>
      </c>
      <c r="P7" s="3"/>
      <c r="Q7" s="93" t="s">
        <v>194</v>
      </c>
      <c r="R7" s="93"/>
    </row>
    <row r="8" spans="1:18" ht="21.75" customHeight="1">
      <c r="A8" s="5" t="s">
        <v>48</v>
      </c>
      <c r="C8" s="6">
        <v>34950</v>
      </c>
      <c r="E8" s="109">
        <v>144492175</v>
      </c>
      <c r="F8" s="109"/>
      <c r="G8" s="109">
        <v>154358917</v>
      </c>
      <c r="H8" s="109"/>
      <c r="I8" s="109">
        <v>-9866741</v>
      </c>
      <c r="J8" s="109"/>
      <c r="K8" s="109">
        <v>34950</v>
      </c>
      <c r="L8" s="109"/>
      <c r="M8" s="109">
        <v>144492175</v>
      </c>
      <c r="N8" s="109"/>
      <c r="O8" s="109">
        <v>185522533</v>
      </c>
      <c r="P8" s="109"/>
      <c r="Q8" s="109">
        <v>-41030357</v>
      </c>
      <c r="R8" s="109"/>
    </row>
    <row r="9" spans="1:18" ht="21.75" customHeight="1">
      <c r="A9" s="8" t="s">
        <v>63</v>
      </c>
      <c r="C9" s="9">
        <v>579000</v>
      </c>
      <c r="E9" s="109">
        <v>1103914394</v>
      </c>
      <c r="F9" s="109"/>
      <c r="G9" s="109">
        <v>1291545307</v>
      </c>
      <c r="H9" s="109"/>
      <c r="I9" s="109">
        <v>-187630912</v>
      </c>
      <c r="J9" s="109"/>
      <c r="K9" s="109">
        <v>579000</v>
      </c>
      <c r="L9" s="109"/>
      <c r="M9" s="109">
        <v>1103914394</v>
      </c>
      <c r="N9" s="109"/>
      <c r="O9" s="109">
        <v>2004286726</v>
      </c>
      <c r="P9" s="109"/>
      <c r="Q9" s="109">
        <v>-900372331</v>
      </c>
      <c r="R9" s="109"/>
    </row>
    <row r="10" spans="1:18" ht="21.75" customHeight="1">
      <c r="A10" s="8" t="s">
        <v>19</v>
      </c>
      <c r="C10" s="9">
        <v>2771416</v>
      </c>
      <c r="E10" s="109">
        <v>3556609562</v>
      </c>
      <c r="F10" s="109"/>
      <c r="G10" s="109">
        <v>4531853393</v>
      </c>
      <c r="H10" s="109"/>
      <c r="I10" s="109">
        <v>-975243830</v>
      </c>
      <c r="J10" s="109"/>
      <c r="K10" s="109">
        <v>2771416</v>
      </c>
      <c r="L10" s="109"/>
      <c r="M10" s="109">
        <v>3556609562</v>
      </c>
      <c r="N10" s="109"/>
      <c r="O10" s="109">
        <v>8229054453</v>
      </c>
      <c r="P10" s="109"/>
      <c r="Q10" s="109">
        <v>-4672444890</v>
      </c>
      <c r="R10" s="109"/>
    </row>
    <row r="11" spans="1:18" ht="21.75" customHeight="1">
      <c r="A11" s="8" t="s">
        <v>49</v>
      </c>
      <c r="C11" s="9">
        <v>700000</v>
      </c>
      <c r="E11" s="109">
        <v>11933570250</v>
      </c>
      <c r="F11" s="109"/>
      <c r="G11" s="109">
        <v>12030987150</v>
      </c>
      <c r="H11" s="109"/>
      <c r="I11" s="109">
        <v>-97416900</v>
      </c>
      <c r="J11" s="109"/>
      <c r="K11" s="109">
        <v>700000</v>
      </c>
      <c r="L11" s="109"/>
      <c r="M11" s="109">
        <v>11933570250</v>
      </c>
      <c r="N11" s="109"/>
      <c r="O11" s="109">
        <v>12552863400</v>
      </c>
      <c r="P11" s="109"/>
      <c r="Q11" s="109">
        <v>-619293150</v>
      </c>
      <c r="R11" s="109"/>
    </row>
    <row r="12" spans="1:18" ht="21.75" customHeight="1">
      <c r="A12" s="8" t="s">
        <v>45</v>
      </c>
      <c r="C12" s="9">
        <v>3208556</v>
      </c>
      <c r="E12" s="109">
        <v>4650240103</v>
      </c>
      <c r="F12" s="109"/>
      <c r="G12" s="109">
        <v>4975565543</v>
      </c>
      <c r="H12" s="109"/>
      <c r="I12" s="109">
        <v>-325325439</v>
      </c>
      <c r="J12" s="109"/>
      <c r="K12" s="109">
        <v>3208556</v>
      </c>
      <c r="L12" s="109"/>
      <c r="M12" s="109">
        <v>4650240103</v>
      </c>
      <c r="N12" s="109"/>
      <c r="O12" s="109">
        <v>6538403438</v>
      </c>
      <c r="P12" s="109"/>
      <c r="Q12" s="109">
        <v>-1888163334</v>
      </c>
      <c r="R12" s="109"/>
    </row>
    <row r="13" spans="1:18" ht="21.75" customHeight="1">
      <c r="A13" s="8" t="s">
        <v>42</v>
      </c>
      <c r="C13" s="9">
        <v>917661</v>
      </c>
      <c r="E13" s="109">
        <v>8556444601</v>
      </c>
      <c r="F13" s="109"/>
      <c r="G13" s="109">
        <v>8437858482</v>
      </c>
      <c r="H13" s="109"/>
      <c r="I13" s="109">
        <v>118586119</v>
      </c>
      <c r="J13" s="109"/>
      <c r="K13" s="109">
        <v>917661</v>
      </c>
      <c r="L13" s="109"/>
      <c r="M13" s="109">
        <v>8556444601</v>
      </c>
      <c r="N13" s="109"/>
      <c r="O13" s="109">
        <v>11375145435</v>
      </c>
      <c r="P13" s="109"/>
      <c r="Q13" s="109">
        <v>-2818700833</v>
      </c>
      <c r="R13" s="109"/>
    </row>
    <row r="14" spans="1:18" ht="21.75" customHeight="1">
      <c r="A14" s="8" t="s">
        <v>55</v>
      </c>
      <c r="C14" s="9">
        <v>200000</v>
      </c>
      <c r="E14" s="109">
        <v>797228100</v>
      </c>
      <c r="F14" s="109"/>
      <c r="G14" s="109">
        <v>976157100</v>
      </c>
      <c r="H14" s="109"/>
      <c r="I14" s="109">
        <v>-178929000</v>
      </c>
      <c r="J14" s="109"/>
      <c r="K14" s="109">
        <v>200000</v>
      </c>
      <c r="L14" s="109"/>
      <c r="M14" s="109">
        <v>797228100</v>
      </c>
      <c r="N14" s="109"/>
      <c r="O14" s="109">
        <v>1606957792</v>
      </c>
      <c r="P14" s="109"/>
      <c r="Q14" s="109">
        <v>-809729692</v>
      </c>
      <c r="R14" s="109"/>
    </row>
    <row r="15" spans="1:18" ht="21.75" customHeight="1">
      <c r="A15" s="8" t="s">
        <v>61</v>
      </c>
      <c r="C15" s="9">
        <v>2000000</v>
      </c>
      <c r="E15" s="109">
        <v>18071829000</v>
      </c>
      <c r="F15" s="109"/>
      <c r="G15" s="109">
        <v>21014217000</v>
      </c>
      <c r="H15" s="109"/>
      <c r="I15" s="109">
        <v>-2942388000</v>
      </c>
      <c r="J15" s="109"/>
      <c r="K15" s="109">
        <v>2000000</v>
      </c>
      <c r="L15" s="109"/>
      <c r="M15" s="109">
        <v>18071829000</v>
      </c>
      <c r="N15" s="109"/>
      <c r="O15" s="109">
        <v>28549116000</v>
      </c>
      <c r="P15" s="109"/>
      <c r="Q15" s="109">
        <v>-10477287000</v>
      </c>
      <c r="R15" s="109"/>
    </row>
    <row r="16" spans="1:18" ht="21.75" customHeight="1">
      <c r="A16" s="8" t="s">
        <v>54</v>
      </c>
      <c r="C16" s="9">
        <v>4509700</v>
      </c>
      <c r="E16" s="109">
        <v>15362786185</v>
      </c>
      <c r="F16" s="109"/>
      <c r="G16" s="109">
        <v>16936272602</v>
      </c>
      <c r="H16" s="109"/>
      <c r="I16" s="109">
        <v>-1573486416</v>
      </c>
      <c r="J16" s="109"/>
      <c r="K16" s="109">
        <v>4509700</v>
      </c>
      <c r="L16" s="109"/>
      <c r="M16" s="109">
        <v>15362786185</v>
      </c>
      <c r="N16" s="109"/>
      <c r="O16" s="109">
        <v>29497266758</v>
      </c>
      <c r="P16" s="109"/>
      <c r="Q16" s="109">
        <v>-14134480572</v>
      </c>
      <c r="R16" s="109"/>
    </row>
    <row r="17" spans="1:18" ht="21.75" customHeight="1">
      <c r="A17" s="8" t="s">
        <v>34</v>
      </c>
      <c r="C17" s="9">
        <v>8660149</v>
      </c>
      <c r="E17" s="109">
        <v>10356171199</v>
      </c>
      <c r="F17" s="109"/>
      <c r="G17" s="109">
        <v>10657472938</v>
      </c>
      <c r="H17" s="109"/>
      <c r="I17" s="109">
        <v>-301301738</v>
      </c>
      <c r="J17" s="109"/>
      <c r="K17" s="109">
        <v>8660149</v>
      </c>
      <c r="L17" s="109"/>
      <c r="M17" s="109">
        <v>10356171199</v>
      </c>
      <c r="N17" s="109"/>
      <c r="O17" s="109">
        <v>19395223368</v>
      </c>
      <c r="P17" s="109"/>
      <c r="Q17" s="109">
        <v>-9039052168</v>
      </c>
      <c r="R17" s="109"/>
    </row>
    <row r="18" spans="1:18" ht="21.75" customHeight="1">
      <c r="A18" s="8" t="s">
        <v>64</v>
      </c>
      <c r="C18" s="9">
        <v>350000</v>
      </c>
      <c r="E18" s="109">
        <v>1304342707</v>
      </c>
      <c r="F18" s="109"/>
      <c r="G18" s="109">
        <v>1381928310</v>
      </c>
      <c r="H18" s="109"/>
      <c r="I18" s="109">
        <v>-77585602</v>
      </c>
      <c r="J18" s="109"/>
      <c r="K18" s="109">
        <v>350000</v>
      </c>
      <c r="L18" s="109"/>
      <c r="M18" s="109">
        <v>1304342707</v>
      </c>
      <c r="N18" s="109"/>
      <c r="O18" s="109">
        <v>1934421300</v>
      </c>
      <c r="P18" s="109"/>
      <c r="Q18" s="109">
        <v>-630078592</v>
      </c>
      <c r="R18" s="109"/>
    </row>
    <row r="19" spans="1:18" ht="21.75" customHeight="1">
      <c r="A19" s="8" t="s">
        <v>36</v>
      </c>
      <c r="C19" s="9">
        <v>1900000</v>
      </c>
      <c r="E19" s="109">
        <v>3252332790</v>
      </c>
      <c r="F19" s="109"/>
      <c r="G19" s="109">
        <v>3613073535</v>
      </c>
      <c r="H19" s="109"/>
      <c r="I19" s="109">
        <v>-360740745</v>
      </c>
      <c r="J19" s="109"/>
      <c r="K19" s="109">
        <v>1900000</v>
      </c>
      <c r="L19" s="109"/>
      <c r="M19" s="109">
        <v>3252332790</v>
      </c>
      <c r="N19" s="109"/>
      <c r="O19" s="109">
        <v>4807312155</v>
      </c>
      <c r="P19" s="109"/>
      <c r="Q19" s="109">
        <v>-1554979365</v>
      </c>
      <c r="R19" s="109"/>
    </row>
    <row r="20" spans="1:18" ht="21.75" customHeight="1">
      <c r="A20" s="8" t="s">
        <v>44</v>
      </c>
      <c r="C20" s="9">
        <v>38667000</v>
      </c>
      <c r="E20" s="109">
        <v>42165313690</v>
      </c>
      <c r="F20" s="109"/>
      <c r="G20" s="109">
        <v>43549043219</v>
      </c>
      <c r="H20" s="109"/>
      <c r="I20" s="109">
        <v>-1383729528</v>
      </c>
      <c r="J20" s="109"/>
      <c r="K20" s="109">
        <v>38667000</v>
      </c>
      <c r="L20" s="109"/>
      <c r="M20" s="109">
        <v>42165313690</v>
      </c>
      <c r="N20" s="109"/>
      <c r="O20" s="109">
        <v>47261064632</v>
      </c>
      <c r="P20" s="109"/>
      <c r="Q20" s="109">
        <v>-5095750941</v>
      </c>
      <c r="R20" s="109"/>
    </row>
    <row r="21" spans="1:18" ht="21.75" customHeight="1">
      <c r="A21" s="8" t="s">
        <v>31</v>
      </c>
      <c r="C21" s="9">
        <v>144037</v>
      </c>
      <c r="E21" s="109">
        <v>6872639032</v>
      </c>
      <c r="F21" s="109"/>
      <c r="G21" s="109">
        <v>7903534887</v>
      </c>
      <c r="H21" s="109"/>
      <c r="I21" s="109">
        <v>-1030895854</v>
      </c>
      <c r="J21" s="109"/>
      <c r="K21" s="109">
        <v>144037</v>
      </c>
      <c r="L21" s="109"/>
      <c r="M21" s="109">
        <v>6872639032</v>
      </c>
      <c r="N21" s="109"/>
      <c r="O21" s="109">
        <v>9789215222</v>
      </c>
      <c r="P21" s="109"/>
      <c r="Q21" s="109">
        <v>-2916576189</v>
      </c>
      <c r="R21" s="109"/>
    </row>
    <row r="22" spans="1:18" ht="21.75" customHeight="1">
      <c r="A22" s="8" t="s">
        <v>39</v>
      </c>
      <c r="C22" s="9">
        <v>1</v>
      </c>
      <c r="E22" s="109">
        <v>4105</v>
      </c>
      <c r="F22" s="109"/>
      <c r="G22" s="109">
        <v>4105</v>
      </c>
      <c r="H22" s="109"/>
      <c r="I22" s="109">
        <v>0</v>
      </c>
      <c r="J22" s="109"/>
      <c r="K22" s="109">
        <v>1</v>
      </c>
      <c r="L22" s="109"/>
      <c r="M22" s="109">
        <v>4105</v>
      </c>
      <c r="N22" s="109"/>
      <c r="O22" s="109">
        <v>4314</v>
      </c>
      <c r="P22" s="109"/>
      <c r="Q22" s="109">
        <v>-208</v>
      </c>
      <c r="R22" s="109"/>
    </row>
    <row r="23" spans="1:18" ht="21.75" customHeight="1">
      <c r="A23" s="8" t="s">
        <v>37</v>
      </c>
      <c r="C23" s="9">
        <v>761720</v>
      </c>
      <c r="E23" s="109">
        <v>5270026851</v>
      </c>
      <c r="F23" s="109"/>
      <c r="G23" s="109">
        <v>5542614447</v>
      </c>
      <c r="H23" s="109"/>
      <c r="I23" s="109">
        <v>-272587595</v>
      </c>
      <c r="J23" s="109"/>
      <c r="K23" s="109">
        <v>761720</v>
      </c>
      <c r="L23" s="109"/>
      <c r="M23" s="109">
        <v>5270026851</v>
      </c>
      <c r="N23" s="109"/>
      <c r="O23" s="109">
        <v>7507341250</v>
      </c>
      <c r="P23" s="109"/>
      <c r="Q23" s="109">
        <v>-2237314398</v>
      </c>
      <c r="R23" s="109"/>
    </row>
    <row r="24" spans="1:18" ht="21.75" customHeight="1">
      <c r="A24" s="8" t="s">
        <v>51</v>
      </c>
      <c r="C24" s="9">
        <v>294172</v>
      </c>
      <c r="E24" s="109">
        <v>12790524134</v>
      </c>
      <c r="F24" s="109"/>
      <c r="G24" s="109">
        <v>11775820916</v>
      </c>
      <c r="H24" s="109"/>
      <c r="I24" s="109">
        <v>1014703218</v>
      </c>
      <c r="J24" s="109"/>
      <c r="K24" s="109">
        <v>294172</v>
      </c>
      <c r="L24" s="109"/>
      <c r="M24" s="109">
        <v>12790524134</v>
      </c>
      <c r="N24" s="109"/>
      <c r="O24" s="109">
        <v>9778580865</v>
      </c>
      <c r="P24" s="109"/>
      <c r="Q24" s="109">
        <v>3011943269</v>
      </c>
      <c r="R24" s="109"/>
    </row>
    <row r="25" spans="1:18" ht="21.75" customHeight="1">
      <c r="A25" s="8" t="s">
        <v>40</v>
      </c>
      <c r="C25" s="9">
        <v>175000</v>
      </c>
      <c r="E25" s="109">
        <v>4274166487</v>
      </c>
      <c r="F25" s="109"/>
      <c r="G25" s="109">
        <v>4371583387</v>
      </c>
      <c r="H25" s="109"/>
      <c r="I25" s="109">
        <v>-97416899</v>
      </c>
      <c r="J25" s="109"/>
      <c r="K25" s="109">
        <v>175000</v>
      </c>
      <c r="L25" s="109"/>
      <c r="M25" s="109">
        <v>4274166487</v>
      </c>
      <c r="N25" s="109"/>
      <c r="O25" s="109">
        <v>5577592383</v>
      </c>
      <c r="P25" s="109"/>
      <c r="Q25" s="109">
        <v>-1303425895</v>
      </c>
      <c r="R25" s="109"/>
    </row>
    <row r="26" spans="1:18" ht="21.75" customHeight="1">
      <c r="A26" s="8" t="s">
        <v>28</v>
      </c>
      <c r="C26" s="9">
        <v>9658442</v>
      </c>
      <c r="E26" s="109">
        <v>38528709745</v>
      </c>
      <c r="F26" s="109"/>
      <c r="G26" s="109">
        <v>43790043645</v>
      </c>
      <c r="H26" s="109"/>
      <c r="I26" s="109">
        <v>-5261333899</v>
      </c>
      <c r="J26" s="109"/>
      <c r="K26" s="109">
        <v>9658442</v>
      </c>
      <c r="L26" s="109"/>
      <c r="M26" s="109">
        <v>38528709745</v>
      </c>
      <c r="N26" s="109"/>
      <c r="O26" s="109">
        <v>51460189031</v>
      </c>
      <c r="P26" s="109"/>
      <c r="Q26" s="109">
        <v>-12931479289</v>
      </c>
      <c r="R26" s="109"/>
    </row>
    <row r="27" spans="1:18" ht="21.75" customHeight="1">
      <c r="A27" s="8" t="s">
        <v>52</v>
      </c>
      <c r="C27" s="9">
        <v>170000</v>
      </c>
      <c r="E27" s="109">
        <v>1782828675</v>
      </c>
      <c r="F27" s="109"/>
      <c r="G27" s="109">
        <v>1782828675</v>
      </c>
      <c r="H27" s="109"/>
      <c r="I27" s="109">
        <v>0</v>
      </c>
      <c r="J27" s="109"/>
      <c r="K27" s="109">
        <v>170000</v>
      </c>
      <c r="L27" s="109"/>
      <c r="M27" s="109">
        <v>1782828675</v>
      </c>
      <c r="N27" s="109"/>
      <c r="O27" s="109">
        <v>2538207267</v>
      </c>
      <c r="P27" s="109"/>
      <c r="Q27" s="109">
        <v>-755378592</v>
      </c>
      <c r="R27" s="109"/>
    </row>
    <row r="28" spans="1:18" ht="21.75" customHeight="1">
      <c r="A28" s="8" t="s">
        <v>62</v>
      </c>
      <c r="C28" s="9">
        <v>6139154</v>
      </c>
      <c r="E28" s="109">
        <v>39178859136</v>
      </c>
      <c r="F28" s="109"/>
      <c r="G28" s="109">
        <v>46929194199</v>
      </c>
      <c r="H28" s="109"/>
      <c r="I28" s="109">
        <v>-7750335062</v>
      </c>
      <c r="J28" s="109"/>
      <c r="K28" s="109">
        <v>6139154</v>
      </c>
      <c r="L28" s="109"/>
      <c r="M28" s="109">
        <v>39178859136</v>
      </c>
      <c r="N28" s="109"/>
      <c r="O28" s="109">
        <v>36381038631</v>
      </c>
      <c r="P28" s="109"/>
      <c r="Q28" s="109">
        <v>2797820505</v>
      </c>
      <c r="R28" s="109"/>
    </row>
    <row r="29" spans="1:18" ht="21.75" customHeight="1">
      <c r="A29" s="8" t="s">
        <v>41</v>
      </c>
      <c r="C29" s="9">
        <v>75321</v>
      </c>
      <c r="E29" s="109">
        <v>7176561718</v>
      </c>
      <c r="F29" s="109"/>
      <c r="G29" s="109">
        <v>6424089676</v>
      </c>
      <c r="H29" s="109"/>
      <c r="I29" s="109">
        <v>752472042</v>
      </c>
      <c r="J29" s="109"/>
      <c r="K29" s="109">
        <v>75321</v>
      </c>
      <c r="L29" s="109"/>
      <c r="M29" s="109">
        <v>7176561718</v>
      </c>
      <c r="N29" s="109"/>
      <c r="O29" s="109">
        <v>6337985910</v>
      </c>
      <c r="P29" s="109"/>
      <c r="Q29" s="109">
        <v>838575808</v>
      </c>
      <c r="R29" s="109"/>
    </row>
    <row r="30" spans="1:18" ht="21.75" customHeight="1">
      <c r="A30" s="8" t="s">
        <v>47</v>
      </c>
      <c r="C30" s="9">
        <v>6921627</v>
      </c>
      <c r="E30" s="109">
        <v>20256025132</v>
      </c>
      <c r="F30" s="109"/>
      <c r="G30" s="109">
        <v>25168661662</v>
      </c>
      <c r="H30" s="109"/>
      <c r="I30" s="109">
        <v>-4912636529</v>
      </c>
      <c r="J30" s="109"/>
      <c r="K30" s="109">
        <v>6921627</v>
      </c>
      <c r="L30" s="109"/>
      <c r="M30" s="109">
        <v>20256025132</v>
      </c>
      <c r="N30" s="109"/>
      <c r="O30" s="109">
        <v>36122327426</v>
      </c>
      <c r="P30" s="109"/>
      <c r="Q30" s="109">
        <v>-15866302295</v>
      </c>
      <c r="R30" s="109"/>
    </row>
    <row r="31" spans="1:18" ht="21.75" customHeight="1">
      <c r="A31" s="8" t="s">
        <v>58</v>
      </c>
      <c r="C31" s="9">
        <v>2125752</v>
      </c>
      <c r="E31" s="109">
        <v>3184447389</v>
      </c>
      <c r="F31" s="109"/>
      <c r="G31" s="109">
        <v>3184447389</v>
      </c>
      <c r="H31" s="109"/>
      <c r="I31" s="109">
        <v>0</v>
      </c>
      <c r="J31" s="109"/>
      <c r="K31" s="109">
        <v>2125752</v>
      </c>
      <c r="L31" s="109"/>
      <c r="M31" s="109">
        <v>3184447389</v>
      </c>
      <c r="N31" s="109"/>
      <c r="O31" s="109">
        <v>4762935910</v>
      </c>
      <c r="P31" s="109"/>
      <c r="Q31" s="109">
        <v>-1578488520</v>
      </c>
      <c r="R31" s="109"/>
    </row>
    <row r="32" spans="1:18" ht="21.75" customHeight="1">
      <c r="A32" s="8" t="s">
        <v>30</v>
      </c>
      <c r="C32" s="9">
        <v>1100000</v>
      </c>
      <c r="E32" s="109">
        <v>11710903050</v>
      </c>
      <c r="F32" s="109"/>
      <c r="G32" s="109">
        <v>12815292600</v>
      </c>
      <c r="H32" s="109"/>
      <c r="I32" s="109">
        <v>-1104389550</v>
      </c>
      <c r="J32" s="109"/>
      <c r="K32" s="109">
        <v>1100000</v>
      </c>
      <c r="L32" s="109"/>
      <c r="M32" s="109">
        <v>11710903050</v>
      </c>
      <c r="N32" s="109"/>
      <c r="O32" s="109">
        <v>19102658850</v>
      </c>
      <c r="P32" s="109"/>
      <c r="Q32" s="109">
        <v>-7391755800</v>
      </c>
      <c r="R32" s="109"/>
    </row>
    <row r="33" spans="1:18" ht="21.75" customHeight="1">
      <c r="A33" s="8" t="s">
        <v>65</v>
      </c>
      <c r="C33" s="9">
        <v>230000</v>
      </c>
      <c r="E33" s="109">
        <v>2617830675</v>
      </c>
      <c r="F33" s="109"/>
      <c r="G33" s="109">
        <v>2592681210</v>
      </c>
      <c r="H33" s="109"/>
      <c r="I33" s="109">
        <v>25149465</v>
      </c>
      <c r="J33" s="109"/>
      <c r="K33" s="109">
        <v>230000</v>
      </c>
      <c r="L33" s="109"/>
      <c r="M33" s="109">
        <v>2617830675</v>
      </c>
      <c r="N33" s="109"/>
      <c r="O33" s="109">
        <v>2945314914</v>
      </c>
      <c r="P33" s="109"/>
      <c r="Q33" s="109">
        <v>-327484239</v>
      </c>
      <c r="R33" s="109"/>
    </row>
    <row r="34" spans="1:18" ht="21.75" customHeight="1">
      <c r="A34" s="8" t="s">
        <v>59</v>
      </c>
      <c r="C34" s="9">
        <v>1401054</v>
      </c>
      <c r="E34" s="109">
        <v>7478894203</v>
      </c>
      <c r="F34" s="109"/>
      <c r="G34" s="109">
        <v>9693315391</v>
      </c>
      <c r="H34" s="109"/>
      <c r="I34" s="109">
        <v>-2214421187</v>
      </c>
      <c r="J34" s="109"/>
      <c r="K34" s="109">
        <v>1401054</v>
      </c>
      <c r="L34" s="109"/>
      <c r="M34" s="109">
        <v>7478894203</v>
      </c>
      <c r="N34" s="109"/>
      <c r="O34" s="109">
        <v>9672603525</v>
      </c>
      <c r="P34" s="109"/>
      <c r="Q34" s="109">
        <v>-2193709321</v>
      </c>
      <c r="R34" s="109"/>
    </row>
    <row r="35" spans="1:18" ht="21.75" customHeight="1">
      <c r="A35" s="8" t="s">
        <v>32</v>
      </c>
      <c r="C35" s="9">
        <v>2200000</v>
      </c>
      <c r="E35" s="109">
        <v>11831183100</v>
      </c>
      <c r="F35" s="109"/>
      <c r="G35" s="109">
        <v>12185462520</v>
      </c>
      <c r="H35" s="109"/>
      <c r="I35" s="109">
        <v>-354279420</v>
      </c>
      <c r="J35" s="109"/>
      <c r="K35" s="109">
        <v>2200000</v>
      </c>
      <c r="L35" s="109"/>
      <c r="M35" s="109">
        <v>11831183100</v>
      </c>
      <c r="N35" s="109"/>
      <c r="O35" s="109">
        <v>11743706700</v>
      </c>
      <c r="P35" s="109"/>
      <c r="Q35" s="109">
        <v>87476400</v>
      </c>
      <c r="R35" s="109"/>
    </row>
    <row r="36" spans="1:18" ht="21.75" customHeight="1">
      <c r="A36" s="8" t="s">
        <v>66</v>
      </c>
      <c r="C36" s="9">
        <v>250000</v>
      </c>
      <c r="E36" s="109">
        <v>5827618125</v>
      </c>
      <c r="F36" s="109"/>
      <c r="G36" s="109">
        <v>6324643125</v>
      </c>
      <c r="H36" s="109"/>
      <c r="I36" s="109">
        <v>-497025000</v>
      </c>
      <c r="J36" s="109"/>
      <c r="K36" s="109">
        <v>250000</v>
      </c>
      <c r="L36" s="109"/>
      <c r="M36" s="109">
        <v>5827618125</v>
      </c>
      <c r="N36" s="109"/>
      <c r="O36" s="109">
        <v>4745805208</v>
      </c>
      <c r="P36" s="109"/>
      <c r="Q36" s="109">
        <v>1081812917</v>
      </c>
      <c r="R36" s="109"/>
    </row>
    <row r="37" spans="1:18" ht="21.75" customHeight="1">
      <c r="A37" s="8" t="s">
        <v>21</v>
      </c>
      <c r="C37" s="9">
        <v>2035520</v>
      </c>
      <c r="E37" s="109">
        <v>20335256992</v>
      </c>
      <c r="F37" s="109"/>
      <c r="G37" s="109">
        <v>23046624591</v>
      </c>
      <c r="H37" s="109"/>
      <c r="I37" s="109">
        <v>-2711367598</v>
      </c>
      <c r="J37" s="109"/>
      <c r="K37" s="109">
        <v>2035520</v>
      </c>
      <c r="L37" s="109"/>
      <c r="M37" s="109">
        <v>20335256992</v>
      </c>
      <c r="N37" s="109"/>
      <c r="O37" s="109">
        <v>37190251105</v>
      </c>
      <c r="P37" s="109"/>
      <c r="Q37" s="109">
        <v>-16854994112</v>
      </c>
      <c r="R37" s="109"/>
    </row>
    <row r="38" spans="1:18" ht="21.75" customHeight="1">
      <c r="A38" s="8" t="s">
        <v>24</v>
      </c>
      <c r="C38" s="9">
        <v>3400000</v>
      </c>
      <c r="E38" s="109">
        <v>9487014390</v>
      </c>
      <c r="F38" s="109"/>
      <c r="G38" s="109">
        <v>10105512300</v>
      </c>
      <c r="H38" s="109"/>
      <c r="I38" s="109">
        <v>-618497910</v>
      </c>
      <c r="J38" s="109"/>
      <c r="K38" s="109">
        <v>3400000</v>
      </c>
      <c r="L38" s="109"/>
      <c r="M38" s="109">
        <v>9487014390</v>
      </c>
      <c r="N38" s="109"/>
      <c r="O38" s="109">
        <v>10037916900</v>
      </c>
      <c r="P38" s="109"/>
      <c r="Q38" s="109">
        <v>-550902510</v>
      </c>
      <c r="R38" s="109"/>
    </row>
    <row r="39" spans="1:18" ht="21.75" customHeight="1">
      <c r="A39" s="8" t="s">
        <v>23</v>
      </c>
      <c r="C39" s="9">
        <v>24135977</v>
      </c>
      <c r="E39" s="109">
        <v>46833102219</v>
      </c>
      <c r="F39" s="109"/>
      <c r="G39" s="109">
        <v>51223705545</v>
      </c>
      <c r="H39" s="109"/>
      <c r="I39" s="109">
        <v>-4390603332</v>
      </c>
      <c r="J39" s="109"/>
      <c r="K39" s="109">
        <v>24135977</v>
      </c>
      <c r="L39" s="109"/>
      <c r="M39" s="109">
        <v>46833102212</v>
      </c>
      <c r="N39" s="109"/>
      <c r="O39" s="109">
        <v>56887493400</v>
      </c>
      <c r="P39" s="109"/>
      <c r="Q39" s="109">
        <v>-10054391189</v>
      </c>
      <c r="R39" s="109"/>
    </row>
    <row r="40" spans="1:18" ht="21.75" customHeight="1">
      <c r="A40" s="8" t="s">
        <v>38</v>
      </c>
      <c r="C40" s="9">
        <v>617383</v>
      </c>
      <c r="E40" s="109">
        <v>1861994838</v>
      </c>
      <c r="F40" s="109"/>
      <c r="G40" s="109">
        <v>1861994838</v>
      </c>
      <c r="H40" s="109"/>
      <c r="I40" s="109">
        <v>0</v>
      </c>
      <c r="J40" s="109"/>
      <c r="K40" s="109">
        <v>617383</v>
      </c>
      <c r="L40" s="109"/>
      <c r="M40" s="109">
        <v>1861994838</v>
      </c>
      <c r="N40" s="109"/>
      <c r="O40" s="109">
        <v>1861994838</v>
      </c>
      <c r="P40" s="109"/>
      <c r="Q40" s="109">
        <v>0</v>
      </c>
      <c r="R40" s="109"/>
    </row>
    <row r="41" spans="1:18" ht="21.75" customHeight="1">
      <c r="A41" s="8" t="s">
        <v>22</v>
      </c>
      <c r="C41" s="9">
        <v>19993677</v>
      </c>
      <c r="E41" s="109">
        <v>28917709774</v>
      </c>
      <c r="F41" s="109"/>
      <c r="G41" s="109">
        <v>31521297390</v>
      </c>
      <c r="H41" s="109"/>
      <c r="I41" s="109">
        <v>-2603587615</v>
      </c>
      <c r="J41" s="109"/>
      <c r="K41" s="109">
        <v>19993677</v>
      </c>
      <c r="L41" s="109"/>
      <c r="M41" s="109">
        <v>28917709774</v>
      </c>
      <c r="N41" s="109"/>
      <c r="O41" s="109">
        <v>36847720908</v>
      </c>
      <c r="P41" s="109"/>
      <c r="Q41" s="109">
        <v>-7930011133</v>
      </c>
      <c r="R41" s="109"/>
    </row>
    <row r="42" spans="1:18" ht="21.75" customHeight="1">
      <c r="A42" s="8" t="s">
        <v>26</v>
      </c>
      <c r="C42" s="9">
        <v>1891700</v>
      </c>
      <c r="E42" s="109">
        <v>3847389211</v>
      </c>
      <c r="F42" s="109"/>
      <c r="G42" s="109">
        <v>5050873618</v>
      </c>
      <c r="H42" s="109"/>
      <c r="I42" s="109">
        <v>-1203484406</v>
      </c>
      <c r="J42" s="109"/>
      <c r="K42" s="109">
        <v>1891700</v>
      </c>
      <c r="L42" s="109"/>
      <c r="M42" s="109">
        <v>3847389211</v>
      </c>
      <c r="N42" s="109"/>
      <c r="O42" s="109">
        <v>6613179564</v>
      </c>
      <c r="P42" s="109"/>
      <c r="Q42" s="109">
        <v>-2765790352</v>
      </c>
      <c r="R42" s="109"/>
    </row>
    <row r="43" spans="1:18" ht="21.75" customHeight="1">
      <c r="A43" s="8" t="s">
        <v>20</v>
      </c>
      <c r="C43" s="9">
        <v>7368000</v>
      </c>
      <c r="E43" s="109">
        <v>17306991025</v>
      </c>
      <c r="F43" s="109"/>
      <c r="G43" s="109">
        <v>20661456488</v>
      </c>
      <c r="H43" s="109"/>
      <c r="I43" s="109">
        <v>-3354465462</v>
      </c>
      <c r="J43" s="109"/>
      <c r="K43" s="109">
        <v>7368000</v>
      </c>
      <c r="L43" s="109"/>
      <c r="M43" s="109">
        <v>17306991025</v>
      </c>
      <c r="N43" s="109"/>
      <c r="O43" s="109">
        <v>22778550658</v>
      </c>
      <c r="P43" s="109"/>
      <c r="Q43" s="109">
        <v>-5471559632</v>
      </c>
      <c r="R43" s="109"/>
    </row>
    <row r="44" spans="1:18" ht="21.75" customHeight="1">
      <c r="A44" s="8" t="s">
        <v>50</v>
      </c>
      <c r="C44" s="9">
        <v>2350522</v>
      </c>
      <c r="E44" s="109">
        <v>31075934049</v>
      </c>
      <c r="F44" s="109"/>
      <c r="G44" s="109">
        <v>31566606684</v>
      </c>
      <c r="H44" s="109"/>
      <c r="I44" s="109">
        <v>-490672642</v>
      </c>
      <c r="J44" s="109"/>
      <c r="K44" s="109">
        <v>2350522</v>
      </c>
      <c r="L44" s="109"/>
      <c r="M44" s="109">
        <v>31075934040</v>
      </c>
      <c r="N44" s="109"/>
      <c r="O44" s="109">
        <v>34907853789</v>
      </c>
      <c r="P44" s="109"/>
      <c r="Q44" s="109">
        <v>-3831919747</v>
      </c>
      <c r="R44" s="109"/>
    </row>
    <row r="45" spans="1:18" ht="21.75" customHeight="1">
      <c r="A45" s="8" t="s">
        <v>53</v>
      </c>
      <c r="C45" s="9">
        <v>1600677</v>
      </c>
      <c r="E45" s="109">
        <v>2066907710</v>
      </c>
      <c r="F45" s="109"/>
      <c r="G45" s="109">
        <v>2302398350</v>
      </c>
      <c r="H45" s="109"/>
      <c r="I45" s="109">
        <v>-235490639</v>
      </c>
      <c r="J45" s="109"/>
      <c r="K45" s="109">
        <v>1600677</v>
      </c>
      <c r="L45" s="109"/>
      <c r="M45" s="109">
        <v>2066907710</v>
      </c>
      <c r="N45" s="109"/>
      <c r="O45" s="109">
        <v>2809048277</v>
      </c>
      <c r="P45" s="109"/>
      <c r="Q45" s="109">
        <v>-742140566</v>
      </c>
      <c r="R45" s="109"/>
    </row>
    <row r="46" spans="1:18" ht="21.75" customHeight="1">
      <c r="A46" s="8" t="s">
        <v>60</v>
      </c>
      <c r="C46" s="9">
        <v>12725747</v>
      </c>
      <c r="E46" s="109">
        <v>54977025188</v>
      </c>
      <c r="F46" s="109"/>
      <c r="G46" s="109">
        <v>60720138265</v>
      </c>
      <c r="H46" s="109"/>
      <c r="I46" s="109">
        <v>-5743113076</v>
      </c>
      <c r="J46" s="109"/>
      <c r="K46" s="109">
        <v>12725747</v>
      </c>
      <c r="L46" s="109"/>
      <c r="M46" s="109">
        <v>54977025188</v>
      </c>
      <c r="N46" s="109"/>
      <c r="O46" s="109">
        <v>59689396488</v>
      </c>
      <c r="P46" s="109"/>
      <c r="Q46" s="109">
        <v>-4712371299</v>
      </c>
      <c r="R46" s="109"/>
    </row>
    <row r="47" spans="1:18" ht="21.75" customHeight="1">
      <c r="A47" s="8" t="s">
        <v>56</v>
      </c>
      <c r="C47" s="9">
        <v>2887500</v>
      </c>
      <c r="E47" s="109">
        <v>11090914065</v>
      </c>
      <c r="F47" s="109"/>
      <c r="G47" s="109">
        <v>11455444625</v>
      </c>
      <c r="H47" s="109"/>
      <c r="I47" s="109">
        <v>-364530560</v>
      </c>
      <c r="J47" s="109"/>
      <c r="K47" s="109">
        <v>2887500</v>
      </c>
      <c r="L47" s="109"/>
      <c r="M47" s="109">
        <v>11090914065</v>
      </c>
      <c r="N47" s="109"/>
      <c r="O47" s="109">
        <v>12899215270</v>
      </c>
      <c r="P47" s="109"/>
      <c r="Q47" s="109">
        <v>-1808301206</v>
      </c>
      <c r="R47" s="109"/>
    </row>
    <row r="48" spans="1:18" ht="21.75" customHeight="1">
      <c r="A48" s="8" t="s">
        <v>46</v>
      </c>
      <c r="C48" s="9">
        <v>6000000</v>
      </c>
      <c r="E48" s="109">
        <v>17207005500</v>
      </c>
      <c r="F48" s="109"/>
      <c r="G48" s="109">
        <v>18381972600</v>
      </c>
      <c r="H48" s="109"/>
      <c r="I48" s="109">
        <v>-1174967100</v>
      </c>
      <c r="J48" s="109"/>
      <c r="K48" s="109">
        <v>6000000</v>
      </c>
      <c r="L48" s="109"/>
      <c r="M48" s="109">
        <v>17207005500</v>
      </c>
      <c r="N48" s="109"/>
      <c r="O48" s="109">
        <v>30620716200</v>
      </c>
      <c r="P48" s="109"/>
      <c r="Q48" s="109">
        <v>-13413710719</v>
      </c>
      <c r="R48" s="109"/>
    </row>
    <row r="49" spans="1:18" ht="21.75" customHeight="1">
      <c r="A49" s="8" t="s">
        <v>35</v>
      </c>
      <c r="C49" s="9">
        <v>6298165</v>
      </c>
      <c r="E49" s="109">
        <v>44263084792</v>
      </c>
      <c r="F49" s="109"/>
      <c r="G49" s="109">
        <v>40631884059</v>
      </c>
      <c r="H49" s="109"/>
      <c r="I49" s="109">
        <v>3631200733</v>
      </c>
      <c r="J49" s="109"/>
      <c r="K49" s="109">
        <v>6298165</v>
      </c>
      <c r="L49" s="109"/>
      <c r="M49" s="109">
        <v>44263084792</v>
      </c>
      <c r="N49" s="109"/>
      <c r="O49" s="109">
        <v>34997262233</v>
      </c>
      <c r="P49" s="109"/>
      <c r="Q49" s="109">
        <v>9265822559</v>
      </c>
      <c r="R49" s="109"/>
    </row>
    <row r="50" spans="1:18" ht="21.75" customHeight="1">
      <c r="A50" s="8" t="s">
        <v>57</v>
      </c>
      <c r="C50" s="9">
        <v>15818513</v>
      </c>
      <c r="E50" s="109">
        <v>26700019055</v>
      </c>
      <c r="F50" s="109"/>
      <c r="G50" s="109">
        <v>29042953589</v>
      </c>
      <c r="H50" s="109"/>
      <c r="I50" s="109">
        <v>-2342934533</v>
      </c>
      <c r="J50" s="109"/>
      <c r="K50" s="109">
        <v>15818513</v>
      </c>
      <c r="L50" s="109"/>
      <c r="M50" s="109">
        <v>26700019055</v>
      </c>
      <c r="N50" s="109"/>
      <c r="O50" s="109">
        <v>28977952323</v>
      </c>
      <c r="P50" s="109"/>
      <c r="Q50" s="109">
        <v>-2277933267</v>
      </c>
      <c r="R50" s="109"/>
    </row>
    <row r="51" spans="1:18" ht="21.75" customHeight="1">
      <c r="A51" s="8" t="s">
        <v>33</v>
      </c>
      <c r="C51" s="9">
        <v>1598892</v>
      </c>
      <c r="E51" s="109">
        <v>5689975361</v>
      </c>
      <c r="F51" s="109"/>
      <c r="G51" s="109">
        <v>5689975361</v>
      </c>
      <c r="H51" s="109"/>
      <c r="I51" s="109">
        <v>0</v>
      </c>
      <c r="J51" s="109"/>
      <c r="K51" s="109">
        <v>1598892</v>
      </c>
      <c r="L51" s="109"/>
      <c r="M51" s="109">
        <v>5689975360</v>
      </c>
      <c r="N51" s="109"/>
      <c r="O51" s="109">
        <v>6720054237</v>
      </c>
      <c r="P51" s="109"/>
      <c r="Q51" s="109">
        <v>-1030078875</v>
      </c>
      <c r="R51" s="109"/>
    </row>
    <row r="52" spans="1:18" ht="21.75" customHeight="1">
      <c r="A52" s="8" t="s">
        <v>27</v>
      </c>
      <c r="C52" s="9">
        <v>50000</v>
      </c>
      <c r="E52" s="109">
        <v>158650389</v>
      </c>
      <c r="F52" s="109"/>
      <c r="G52" s="109">
        <v>163620630</v>
      </c>
      <c r="H52" s="109"/>
      <c r="I52" s="109">
        <v>-4970250</v>
      </c>
      <c r="J52" s="109"/>
      <c r="K52" s="109">
        <v>50000</v>
      </c>
      <c r="L52" s="109"/>
      <c r="M52" s="109">
        <v>158650380</v>
      </c>
      <c r="N52" s="109"/>
      <c r="O52" s="109">
        <v>153692494</v>
      </c>
      <c r="P52" s="109"/>
      <c r="Q52" s="109">
        <v>4957889</v>
      </c>
      <c r="R52" s="109"/>
    </row>
    <row r="53" spans="1:18" ht="21.75" customHeight="1">
      <c r="A53" s="8" t="s">
        <v>67</v>
      </c>
      <c r="C53" s="9">
        <v>956700</v>
      </c>
      <c r="E53" s="109">
        <v>2339478782</v>
      </c>
      <c r="F53" s="109"/>
      <c r="G53" s="109">
        <v>2614319988</v>
      </c>
      <c r="H53" s="109"/>
      <c r="I53" s="109">
        <v>-274841205</v>
      </c>
      <c r="J53" s="109"/>
      <c r="K53" s="109">
        <v>956700</v>
      </c>
      <c r="L53" s="109"/>
      <c r="M53" s="109">
        <v>2339478782</v>
      </c>
      <c r="N53" s="109"/>
      <c r="O53" s="109">
        <v>3757509000</v>
      </c>
      <c r="P53" s="109"/>
      <c r="Q53" s="109">
        <v>-1418030219</v>
      </c>
      <c r="R53" s="109"/>
    </row>
    <row r="54" spans="1:18" ht="21.75" customHeight="1">
      <c r="A54" s="8" t="s">
        <v>43</v>
      </c>
      <c r="C54" s="9">
        <v>1117000</v>
      </c>
      <c r="E54" s="109">
        <v>2427233519</v>
      </c>
      <c r="F54" s="109"/>
      <c r="G54" s="109">
        <v>2751456840</v>
      </c>
      <c r="H54" s="109"/>
      <c r="I54" s="109">
        <v>-324223323</v>
      </c>
      <c r="J54" s="109"/>
      <c r="K54" s="109">
        <v>1117000</v>
      </c>
      <c r="L54" s="109"/>
      <c r="M54" s="109">
        <v>2427233516</v>
      </c>
      <c r="N54" s="109"/>
      <c r="O54" s="109">
        <v>2704151980</v>
      </c>
      <c r="P54" s="109"/>
      <c r="Q54" s="109">
        <v>-276918468</v>
      </c>
      <c r="R54" s="109"/>
    </row>
    <row r="55" spans="1:18" ht="21.75" customHeight="1">
      <c r="A55" s="8" t="s">
        <v>29</v>
      </c>
      <c r="C55" s="9">
        <v>1700000</v>
      </c>
      <c r="E55" s="109">
        <v>12606542100</v>
      </c>
      <c r="F55" s="109"/>
      <c r="G55" s="109">
        <v>14195034000</v>
      </c>
      <c r="H55" s="109"/>
      <c r="I55" s="109">
        <v>-1588491900</v>
      </c>
      <c r="J55" s="109"/>
      <c r="K55" s="109">
        <v>1700000</v>
      </c>
      <c r="L55" s="109"/>
      <c r="M55" s="109">
        <v>12606542100</v>
      </c>
      <c r="N55" s="109"/>
      <c r="O55" s="109">
        <v>17372017800</v>
      </c>
      <c r="P55" s="109"/>
      <c r="Q55" s="109">
        <v>-4765475700</v>
      </c>
      <c r="R55" s="109"/>
    </row>
    <row r="56" spans="1:18" ht="21.75" customHeight="1">
      <c r="A56" s="8" t="s">
        <v>25</v>
      </c>
      <c r="C56" s="9">
        <v>350000</v>
      </c>
      <c r="E56" s="109">
        <v>849266617</v>
      </c>
      <c r="F56" s="109"/>
      <c r="G56" s="109">
        <v>956773125</v>
      </c>
      <c r="H56" s="109"/>
      <c r="I56" s="109">
        <v>-107506507</v>
      </c>
      <c r="J56" s="109"/>
      <c r="K56" s="109">
        <v>350000</v>
      </c>
      <c r="L56" s="109"/>
      <c r="M56" s="109">
        <v>849266616</v>
      </c>
      <c r="N56" s="109"/>
      <c r="O56" s="109">
        <v>718151490</v>
      </c>
      <c r="P56" s="109"/>
      <c r="Q56" s="109">
        <v>131115127</v>
      </c>
      <c r="R56" s="109"/>
    </row>
    <row r="57" spans="1:18" ht="21.75" customHeight="1">
      <c r="A57" s="83" t="s">
        <v>82</v>
      </c>
      <c r="C57" s="49">
        <v>1300</v>
      </c>
      <c r="D57" s="38"/>
      <c r="E57" s="109">
        <v>1213901940</v>
      </c>
      <c r="F57" s="109"/>
      <c r="G57" s="109">
        <v>1174298119</v>
      </c>
      <c r="H57" s="109"/>
      <c r="I57" s="109">
        <v>39603821</v>
      </c>
      <c r="J57" s="109"/>
      <c r="K57" s="109">
        <v>1300</v>
      </c>
      <c r="L57" s="109"/>
      <c r="M57" s="109">
        <v>1213901940</v>
      </c>
      <c r="N57" s="109"/>
      <c r="O57" s="109">
        <v>1038264780</v>
      </c>
      <c r="P57" s="109"/>
      <c r="Q57" s="109">
        <v>175637160</v>
      </c>
      <c r="R57" s="109"/>
    </row>
    <row r="58" spans="1:18" s="110" customFormat="1" ht="21.75" customHeight="1">
      <c r="A58" s="138" t="s">
        <v>68</v>
      </c>
      <c r="B58" s="138"/>
      <c r="C58" s="111"/>
      <c r="D58" s="112"/>
      <c r="E58" s="113">
        <f>SUM(E8:E57)</f>
        <v>641291893829</v>
      </c>
      <c r="F58" s="112"/>
      <c r="G58" s="113">
        <v>695152892335</v>
      </c>
      <c r="H58" s="112"/>
      <c r="I58" s="113">
        <f>E58-G58</f>
        <v>-53860998506</v>
      </c>
      <c r="J58" s="112"/>
      <c r="K58" s="111"/>
      <c r="L58" s="112"/>
      <c r="M58" s="113">
        <f>SUM(M8:M57)</f>
        <v>641291893799</v>
      </c>
      <c r="N58" s="112"/>
      <c r="O58" s="113">
        <f>SUM(O8:O57)</f>
        <v>801984539130</v>
      </c>
      <c r="P58" s="112"/>
      <c r="Q58" s="114">
        <f>M58-O58</f>
        <v>-160692645331</v>
      </c>
      <c r="R58" s="114"/>
    </row>
    <row r="61" spans="1:18">
      <c r="E61" s="23"/>
      <c r="G61" s="23"/>
      <c r="Q61" s="23"/>
    </row>
    <row r="62" spans="1:18">
      <c r="M62" s="20"/>
      <c r="Q62" s="20"/>
    </row>
    <row r="64" spans="1:18">
      <c r="M64" s="22"/>
      <c r="O64" s="23"/>
      <c r="Q64" s="22"/>
    </row>
  </sheetData>
  <mergeCells count="10">
    <mergeCell ref="A58:B58"/>
    <mergeCell ref="Q58:R58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rightToLeft="1" topLeftCell="A46" zoomScale="85" zoomScaleNormal="85" workbookViewId="0">
      <selection activeCell="A58" sqref="A58:C58"/>
    </sheetView>
  </sheetViews>
  <sheetFormatPr defaultRowHeight="12.75"/>
  <cols>
    <col min="1" max="1" width="3.85546875" customWidth="1"/>
    <col min="2" max="2" width="2.5703125" customWidth="1"/>
    <col min="3" max="3" width="23.42578125" customWidth="1"/>
    <col min="4" max="4" width="20.7109375" customWidth="1"/>
    <col min="5" max="5" width="1.28515625" customWidth="1"/>
    <col min="6" max="6" width="17.28515625" bestFit="1" customWidth="1"/>
    <col min="7" max="7" width="1.28515625" customWidth="1"/>
    <col min="8" max="8" width="18" bestFit="1" customWidth="1"/>
    <col min="9" max="9" width="1.28515625" customWidth="1"/>
    <col min="10" max="10" width="5.5703125" bestFit="1" customWidth="1"/>
    <col min="11" max="11" width="1.28515625" customWidth="1"/>
    <col min="12" max="12" width="12.85546875" bestFit="1" customWidth="1"/>
    <col min="13" max="13" width="1.28515625" customWidth="1"/>
    <col min="14" max="14" width="5.5703125" bestFit="1" customWidth="1"/>
    <col min="15" max="15" width="1.28515625" customWidth="1"/>
    <col min="16" max="16" width="10.28515625" bestFit="1" customWidth="1"/>
    <col min="17" max="17" width="1.28515625" customWidth="1"/>
    <col min="18" max="18" width="12.5703125" bestFit="1" customWidth="1"/>
    <col min="19" max="19" width="1.28515625" customWidth="1"/>
    <col min="20" max="20" width="16.42578125" bestFit="1" customWidth="1"/>
    <col min="21" max="21" width="1.28515625" customWidth="1"/>
    <col min="22" max="22" width="17.28515625" bestFit="1" customWidth="1"/>
    <col min="23" max="23" width="1.28515625" customWidth="1"/>
    <col min="24" max="24" width="16.5703125" bestFit="1" customWidth="1"/>
    <col min="25" max="25" width="1.28515625" customWidth="1"/>
    <col min="26" max="26" width="19.140625" style="108" bestFit="1" customWidth="1"/>
    <col min="27" max="27" width="0.28515625" customWidth="1"/>
  </cols>
  <sheetData>
    <row r="1" spans="1:26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 ht="21.75" customHeight="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</row>
    <row r="3" spans="1:26" ht="21.75" customHeight="1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</row>
    <row r="4" spans="1:26" ht="14.45" customHeight="1">
      <c r="A4" s="82" t="s">
        <v>3</v>
      </c>
      <c r="B4" s="99" t="s">
        <v>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102"/>
    </row>
    <row r="5" spans="1:26" ht="14.45" customHeight="1">
      <c r="A5" s="85" t="s">
        <v>5</v>
      </c>
      <c r="B5" s="85"/>
      <c r="C5" s="85" t="s">
        <v>6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22.5" customHeight="1">
      <c r="A6" s="21"/>
      <c r="B6" s="21"/>
      <c r="C6" s="21"/>
      <c r="D6" s="21"/>
      <c r="E6" s="86"/>
      <c r="F6" s="86"/>
      <c r="G6" s="86"/>
      <c r="H6" s="86"/>
      <c r="I6" s="21"/>
      <c r="J6" s="86" t="s">
        <v>8</v>
      </c>
      <c r="K6" s="86"/>
      <c r="L6" s="86"/>
      <c r="M6" s="86"/>
      <c r="N6" s="86"/>
      <c r="O6" s="86"/>
      <c r="P6" s="86"/>
      <c r="Q6" s="21"/>
      <c r="R6" s="86" t="s">
        <v>9</v>
      </c>
      <c r="S6" s="86"/>
      <c r="T6" s="86"/>
      <c r="U6" s="86"/>
      <c r="V6" s="86"/>
      <c r="W6" s="86"/>
      <c r="X6" s="86"/>
      <c r="Y6" s="86"/>
      <c r="Z6" s="86"/>
    </row>
    <row r="7" spans="1:26" ht="22.5" customHeight="1">
      <c r="A7" s="21"/>
      <c r="B7" s="21"/>
      <c r="C7" s="21"/>
      <c r="D7" s="21"/>
      <c r="E7" s="58"/>
      <c r="F7" s="58"/>
      <c r="G7" s="58"/>
      <c r="H7" s="58"/>
      <c r="I7" s="21"/>
      <c r="J7" s="87" t="s">
        <v>10</v>
      </c>
      <c r="K7" s="87"/>
      <c r="L7" s="87"/>
      <c r="M7" s="58"/>
      <c r="N7" s="87" t="s">
        <v>11</v>
      </c>
      <c r="O7" s="87"/>
      <c r="P7" s="87"/>
      <c r="Q7" s="21"/>
      <c r="R7" s="58"/>
      <c r="S7" s="58"/>
      <c r="T7" s="58"/>
      <c r="U7" s="58"/>
      <c r="V7" s="58"/>
      <c r="W7" s="58"/>
      <c r="X7" s="58"/>
      <c r="Y7" s="58"/>
      <c r="Z7" s="103"/>
    </row>
    <row r="8" spans="1:26" ht="22.5" customHeight="1">
      <c r="A8" s="86" t="s">
        <v>12</v>
      </c>
      <c r="B8" s="86"/>
      <c r="C8" s="86"/>
      <c r="D8" s="80" t="s">
        <v>13</v>
      </c>
      <c r="E8" s="21"/>
      <c r="F8" s="39" t="s">
        <v>14</v>
      </c>
      <c r="G8" s="21"/>
      <c r="H8" s="39" t="s">
        <v>15</v>
      </c>
      <c r="I8" s="21"/>
      <c r="J8" s="40" t="s">
        <v>13</v>
      </c>
      <c r="K8" s="58"/>
      <c r="L8" s="40" t="s">
        <v>14</v>
      </c>
      <c r="M8" s="21"/>
      <c r="N8" s="40" t="s">
        <v>13</v>
      </c>
      <c r="O8" s="58"/>
      <c r="P8" s="40" t="s">
        <v>16</v>
      </c>
      <c r="Q8" s="21"/>
      <c r="R8" s="39" t="s">
        <v>13</v>
      </c>
      <c r="S8" s="21"/>
      <c r="T8" s="39" t="s">
        <v>17</v>
      </c>
      <c r="U8" s="21"/>
      <c r="V8" s="39" t="s">
        <v>14</v>
      </c>
      <c r="W8" s="21"/>
      <c r="X8" s="39" t="s">
        <v>15</v>
      </c>
      <c r="Y8" s="21"/>
      <c r="Z8" s="104" t="s">
        <v>18</v>
      </c>
    </row>
    <row r="9" spans="1:26" ht="21.75" customHeight="1">
      <c r="A9" s="88" t="s">
        <v>19</v>
      </c>
      <c r="B9" s="88"/>
      <c r="C9" s="88"/>
      <c r="D9" s="81">
        <v>2771416</v>
      </c>
      <c r="E9" s="21"/>
      <c r="F9" s="81">
        <v>10860532347</v>
      </c>
      <c r="G9" s="21"/>
      <c r="H9" s="81">
        <v>4531853393.0459995</v>
      </c>
      <c r="I9" s="21"/>
      <c r="J9" s="54">
        <v>0</v>
      </c>
      <c r="K9" s="55"/>
      <c r="L9" s="54">
        <v>0</v>
      </c>
      <c r="M9" s="55"/>
      <c r="N9" s="54">
        <v>0</v>
      </c>
      <c r="O9" s="55"/>
      <c r="P9" s="54">
        <v>0</v>
      </c>
      <c r="Q9" s="21"/>
      <c r="R9" s="59">
        <v>2771416</v>
      </c>
      <c r="S9" s="21"/>
      <c r="T9" s="59">
        <v>1291</v>
      </c>
      <c r="U9" s="21"/>
      <c r="V9" s="59">
        <v>10860532347</v>
      </c>
      <c r="W9" s="21"/>
      <c r="X9" s="59">
        <v>3556609562.5668001</v>
      </c>
      <c r="Y9" s="21"/>
      <c r="Z9" s="105">
        <f>X9/X58</f>
        <v>5.5565253106428878E-3</v>
      </c>
    </row>
    <row r="10" spans="1:26" ht="21.75" customHeight="1">
      <c r="A10" s="89" t="s">
        <v>20</v>
      </c>
      <c r="B10" s="89"/>
      <c r="C10" s="89"/>
      <c r="D10" s="79">
        <v>7368000</v>
      </c>
      <c r="E10" s="21"/>
      <c r="F10" s="79">
        <v>22778550658</v>
      </c>
      <c r="G10" s="21"/>
      <c r="H10" s="79">
        <v>20661456488.400002</v>
      </c>
      <c r="I10" s="21"/>
      <c r="J10" s="56">
        <v>0</v>
      </c>
      <c r="K10" s="55"/>
      <c r="L10" s="56">
        <v>0</v>
      </c>
      <c r="M10" s="55"/>
      <c r="N10" s="56">
        <v>0</v>
      </c>
      <c r="O10" s="55"/>
      <c r="P10" s="56">
        <v>0</v>
      </c>
      <c r="Q10" s="21"/>
      <c r="R10" s="60">
        <v>7368000</v>
      </c>
      <c r="S10" s="21"/>
      <c r="T10" s="60">
        <v>2363</v>
      </c>
      <c r="U10" s="21"/>
      <c r="V10" s="60">
        <v>22778550658</v>
      </c>
      <c r="W10" s="21"/>
      <c r="X10" s="60">
        <v>17306991025.200001</v>
      </c>
      <c r="Y10" s="21"/>
      <c r="Z10" s="106">
        <v>2.5099999999999998</v>
      </c>
    </row>
    <row r="11" spans="1:26" ht="21.75" customHeight="1">
      <c r="A11" s="89" t="s">
        <v>21</v>
      </c>
      <c r="B11" s="89"/>
      <c r="C11" s="89"/>
      <c r="D11" s="79">
        <v>2035520</v>
      </c>
      <c r="E11" s="21"/>
      <c r="F11" s="79">
        <v>27030873222</v>
      </c>
      <c r="G11" s="21"/>
      <c r="H11" s="79">
        <v>23046624591.84</v>
      </c>
      <c r="I11" s="21"/>
      <c r="J11" s="56">
        <v>0</v>
      </c>
      <c r="K11" s="55"/>
      <c r="L11" s="56">
        <v>0</v>
      </c>
      <c r="M11" s="55"/>
      <c r="N11" s="56">
        <v>0</v>
      </c>
      <c r="O11" s="55"/>
      <c r="P11" s="56">
        <v>0</v>
      </c>
      <c r="Q11" s="21"/>
      <c r="R11" s="60">
        <v>2035520</v>
      </c>
      <c r="S11" s="21"/>
      <c r="T11" s="60">
        <v>10050</v>
      </c>
      <c r="U11" s="21"/>
      <c r="V11" s="60">
        <v>27030873222</v>
      </c>
      <c r="W11" s="21"/>
      <c r="X11" s="60">
        <v>20335256992.799999</v>
      </c>
      <c r="Y11" s="21"/>
      <c r="Z11" s="106">
        <v>2.95</v>
      </c>
    </row>
    <row r="12" spans="1:26" ht="21.75" customHeight="1">
      <c r="A12" s="89" t="s">
        <v>22</v>
      </c>
      <c r="B12" s="89"/>
      <c r="C12" s="89"/>
      <c r="D12" s="79">
        <v>19993677</v>
      </c>
      <c r="E12" s="21"/>
      <c r="F12" s="79">
        <v>46471172112</v>
      </c>
      <c r="G12" s="21"/>
      <c r="H12" s="79">
        <v>31521297390.254101</v>
      </c>
      <c r="I12" s="21"/>
      <c r="J12" s="56">
        <v>0</v>
      </c>
      <c r="K12" s="55"/>
      <c r="L12" s="56">
        <v>0</v>
      </c>
      <c r="M12" s="55"/>
      <c r="N12" s="56">
        <v>0</v>
      </c>
      <c r="O12" s="55"/>
      <c r="P12" s="56">
        <v>0</v>
      </c>
      <c r="Q12" s="21"/>
      <c r="R12" s="60">
        <v>19993677</v>
      </c>
      <c r="S12" s="21"/>
      <c r="T12" s="60">
        <v>1455</v>
      </c>
      <c r="U12" s="21"/>
      <c r="V12" s="60">
        <v>46471172112</v>
      </c>
      <c r="W12" s="21"/>
      <c r="X12" s="60">
        <v>28917709774.791698</v>
      </c>
      <c r="Y12" s="21"/>
      <c r="Z12" s="106">
        <v>4.2</v>
      </c>
    </row>
    <row r="13" spans="1:26" ht="21.75" customHeight="1">
      <c r="A13" s="89" t="s">
        <v>23</v>
      </c>
      <c r="B13" s="89"/>
      <c r="C13" s="89"/>
      <c r="D13" s="79">
        <v>24135977</v>
      </c>
      <c r="E13" s="21"/>
      <c r="F13" s="79">
        <v>48655952528</v>
      </c>
      <c r="G13" s="21"/>
      <c r="H13" s="79">
        <v>51223705545.174797</v>
      </c>
      <c r="I13" s="21"/>
      <c r="J13" s="56">
        <v>0</v>
      </c>
      <c r="K13" s="55"/>
      <c r="L13" s="56">
        <v>0</v>
      </c>
      <c r="M13" s="55"/>
      <c r="N13" s="56">
        <v>0</v>
      </c>
      <c r="O13" s="55"/>
      <c r="P13" s="56">
        <v>0</v>
      </c>
      <c r="Q13" s="21"/>
      <c r="R13" s="60">
        <v>24135977</v>
      </c>
      <c r="S13" s="21"/>
      <c r="T13" s="60">
        <v>1952</v>
      </c>
      <c r="U13" s="21"/>
      <c r="V13" s="60">
        <v>48655952528</v>
      </c>
      <c r="W13" s="21"/>
      <c r="X13" s="60">
        <v>46833102212.731201</v>
      </c>
      <c r="Y13" s="21"/>
      <c r="Z13" s="106">
        <v>6.8</v>
      </c>
    </row>
    <row r="14" spans="1:26" ht="21.75" customHeight="1">
      <c r="A14" s="89" t="s">
        <v>24</v>
      </c>
      <c r="B14" s="89"/>
      <c r="C14" s="89"/>
      <c r="D14" s="79">
        <v>3400000</v>
      </c>
      <c r="E14" s="21"/>
      <c r="F14" s="79">
        <v>8158147631</v>
      </c>
      <c r="G14" s="21"/>
      <c r="H14" s="79">
        <v>10105512300</v>
      </c>
      <c r="I14" s="21"/>
      <c r="J14" s="56">
        <v>0</v>
      </c>
      <c r="K14" s="55"/>
      <c r="L14" s="56">
        <v>0</v>
      </c>
      <c r="M14" s="55"/>
      <c r="N14" s="56">
        <v>0</v>
      </c>
      <c r="O14" s="55"/>
      <c r="P14" s="56">
        <v>0</v>
      </c>
      <c r="Q14" s="21"/>
      <c r="R14" s="60">
        <v>3400000</v>
      </c>
      <c r="S14" s="21"/>
      <c r="T14" s="60">
        <v>2807</v>
      </c>
      <c r="U14" s="21"/>
      <c r="V14" s="60">
        <v>8158147631</v>
      </c>
      <c r="W14" s="21"/>
      <c r="X14" s="60">
        <v>9487014390</v>
      </c>
      <c r="Y14" s="21"/>
      <c r="Z14" s="106">
        <v>1.38</v>
      </c>
    </row>
    <row r="15" spans="1:26" ht="21.75" customHeight="1">
      <c r="A15" s="89" t="s">
        <v>25</v>
      </c>
      <c r="B15" s="89"/>
      <c r="C15" s="89"/>
      <c r="D15" s="79">
        <v>350000</v>
      </c>
      <c r="E15" s="21"/>
      <c r="F15" s="79">
        <v>718151490</v>
      </c>
      <c r="G15" s="21"/>
      <c r="H15" s="79">
        <v>956773125</v>
      </c>
      <c r="I15" s="21"/>
      <c r="J15" s="56">
        <v>0</v>
      </c>
      <c r="K15" s="55"/>
      <c r="L15" s="56">
        <v>0</v>
      </c>
      <c r="M15" s="55"/>
      <c r="N15" s="56">
        <v>0</v>
      </c>
      <c r="O15" s="55"/>
      <c r="P15" s="56">
        <v>0</v>
      </c>
      <c r="Q15" s="21"/>
      <c r="R15" s="60">
        <v>350000</v>
      </c>
      <c r="S15" s="21"/>
      <c r="T15" s="60">
        <v>2441</v>
      </c>
      <c r="U15" s="21"/>
      <c r="V15" s="60">
        <v>718151490</v>
      </c>
      <c r="W15" s="21"/>
      <c r="X15" s="60">
        <v>849266617.5</v>
      </c>
      <c r="Y15" s="21"/>
      <c r="Z15" s="106">
        <v>0.12</v>
      </c>
    </row>
    <row r="16" spans="1:26" ht="21.75" customHeight="1">
      <c r="A16" s="89" t="s">
        <v>26</v>
      </c>
      <c r="B16" s="89"/>
      <c r="C16" s="89"/>
      <c r="D16" s="79">
        <v>1891700</v>
      </c>
      <c r="E16" s="21"/>
      <c r="F16" s="79">
        <v>6613179564</v>
      </c>
      <c r="G16" s="21"/>
      <c r="H16" s="79">
        <v>5050873618.1099997</v>
      </c>
      <c r="I16" s="21"/>
      <c r="J16" s="56">
        <v>0</v>
      </c>
      <c r="K16" s="55"/>
      <c r="L16" s="56">
        <v>0</v>
      </c>
      <c r="M16" s="55"/>
      <c r="N16" s="56">
        <v>0</v>
      </c>
      <c r="O16" s="55"/>
      <c r="P16" s="56">
        <v>0</v>
      </c>
      <c r="Q16" s="21"/>
      <c r="R16" s="60">
        <v>1891700</v>
      </c>
      <c r="S16" s="21"/>
      <c r="T16" s="60">
        <v>2046</v>
      </c>
      <c r="U16" s="21"/>
      <c r="V16" s="60">
        <v>6613179564</v>
      </c>
      <c r="W16" s="21"/>
      <c r="X16" s="60">
        <v>3847389211.71</v>
      </c>
      <c r="Y16" s="21"/>
      <c r="Z16" s="106">
        <v>0.56000000000000005</v>
      </c>
    </row>
    <row r="17" spans="1:26" ht="21.75" customHeight="1">
      <c r="A17" s="89" t="s">
        <v>27</v>
      </c>
      <c r="B17" s="89"/>
      <c r="C17" s="89"/>
      <c r="D17" s="79">
        <v>50000</v>
      </c>
      <c r="E17" s="21"/>
      <c r="F17" s="79">
        <v>153692494</v>
      </c>
      <c r="G17" s="21"/>
      <c r="H17" s="79">
        <v>163620630</v>
      </c>
      <c r="I17" s="21"/>
      <c r="J17" s="56">
        <v>0</v>
      </c>
      <c r="K17" s="55"/>
      <c r="L17" s="56">
        <v>0</v>
      </c>
      <c r="M17" s="55"/>
      <c r="N17" s="56">
        <v>0</v>
      </c>
      <c r="O17" s="55"/>
      <c r="P17" s="56">
        <v>0</v>
      </c>
      <c r="Q17" s="21"/>
      <c r="R17" s="60">
        <v>50000</v>
      </c>
      <c r="S17" s="21"/>
      <c r="T17" s="60">
        <v>3192</v>
      </c>
      <c r="U17" s="21"/>
      <c r="V17" s="60">
        <v>153692494</v>
      </c>
      <c r="W17" s="21"/>
      <c r="X17" s="60">
        <v>158650380</v>
      </c>
      <c r="Y17" s="21"/>
      <c r="Z17" s="106">
        <v>0.02</v>
      </c>
    </row>
    <row r="18" spans="1:26" ht="21.75" customHeight="1">
      <c r="A18" s="89" t="s">
        <v>28</v>
      </c>
      <c r="B18" s="89"/>
      <c r="C18" s="89"/>
      <c r="D18" s="79">
        <v>9658442</v>
      </c>
      <c r="E18" s="21"/>
      <c r="F18" s="79">
        <v>33997510117</v>
      </c>
      <c r="G18" s="21"/>
      <c r="H18" s="79">
        <v>43790043645.926102</v>
      </c>
      <c r="I18" s="21"/>
      <c r="J18" s="56">
        <v>0</v>
      </c>
      <c r="K18" s="55"/>
      <c r="L18" s="56">
        <v>0</v>
      </c>
      <c r="M18" s="55"/>
      <c r="N18" s="56">
        <v>0</v>
      </c>
      <c r="O18" s="55"/>
      <c r="P18" s="56">
        <v>0</v>
      </c>
      <c r="Q18" s="21"/>
      <c r="R18" s="60">
        <v>9658442</v>
      </c>
      <c r="S18" s="21"/>
      <c r="T18" s="60">
        <v>4013</v>
      </c>
      <c r="U18" s="21"/>
      <c r="V18" s="60">
        <v>33997510117</v>
      </c>
      <c r="W18" s="21"/>
      <c r="X18" s="60">
        <v>38528709745.911301</v>
      </c>
      <c r="Y18" s="21"/>
      <c r="Z18" s="106">
        <v>5.59</v>
      </c>
    </row>
    <row r="19" spans="1:26" ht="21.75" customHeight="1">
      <c r="A19" s="89" t="s">
        <v>29</v>
      </c>
      <c r="B19" s="89"/>
      <c r="C19" s="89"/>
      <c r="D19" s="79">
        <v>1700000</v>
      </c>
      <c r="E19" s="21"/>
      <c r="F19" s="79">
        <v>13620710029</v>
      </c>
      <c r="G19" s="21"/>
      <c r="H19" s="79">
        <v>14195034000</v>
      </c>
      <c r="I19" s="21"/>
      <c r="J19" s="56">
        <v>0</v>
      </c>
      <c r="K19" s="55"/>
      <c r="L19" s="56">
        <v>0</v>
      </c>
      <c r="M19" s="55"/>
      <c r="N19" s="56">
        <v>0</v>
      </c>
      <c r="O19" s="55"/>
      <c r="P19" s="56">
        <v>0</v>
      </c>
      <c r="Q19" s="21"/>
      <c r="R19" s="60">
        <v>1700000</v>
      </c>
      <c r="S19" s="21"/>
      <c r="T19" s="60">
        <v>7460</v>
      </c>
      <c r="U19" s="21"/>
      <c r="V19" s="60">
        <v>13620710029</v>
      </c>
      <c r="W19" s="21"/>
      <c r="X19" s="60">
        <v>12606542100</v>
      </c>
      <c r="Y19" s="21"/>
      <c r="Z19" s="106">
        <v>1.83</v>
      </c>
    </row>
    <row r="20" spans="1:26" ht="21.75" customHeight="1">
      <c r="A20" s="89" t="s">
        <v>30</v>
      </c>
      <c r="B20" s="89"/>
      <c r="C20" s="89"/>
      <c r="D20" s="79">
        <v>1100000</v>
      </c>
      <c r="E20" s="21"/>
      <c r="F20" s="79">
        <v>18629302220</v>
      </c>
      <c r="G20" s="21"/>
      <c r="H20" s="79">
        <v>12815292600</v>
      </c>
      <c r="I20" s="21"/>
      <c r="J20" s="56">
        <v>0</v>
      </c>
      <c r="K20" s="55"/>
      <c r="L20" s="56">
        <v>0</v>
      </c>
      <c r="M20" s="55"/>
      <c r="N20" s="56">
        <v>0</v>
      </c>
      <c r="O20" s="55"/>
      <c r="P20" s="56">
        <v>0</v>
      </c>
      <c r="Q20" s="21"/>
      <c r="R20" s="60">
        <v>1100000</v>
      </c>
      <c r="S20" s="21"/>
      <c r="T20" s="60">
        <v>10710</v>
      </c>
      <c r="U20" s="21"/>
      <c r="V20" s="60">
        <v>18629302220</v>
      </c>
      <c r="W20" s="21"/>
      <c r="X20" s="60">
        <v>11710903050</v>
      </c>
      <c r="Y20" s="21"/>
      <c r="Z20" s="106">
        <v>1.7</v>
      </c>
    </row>
    <row r="21" spans="1:26" ht="21.75" customHeight="1">
      <c r="A21" s="89" t="s">
        <v>31</v>
      </c>
      <c r="B21" s="89"/>
      <c r="C21" s="89"/>
      <c r="D21" s="79">
        <v>144037</v>
      </c>
      <c r="E21" s="21"/>
      <c r="F21" s="79">
        <v>9771488330</v>
      </c>
      <c r="G21" s="21"/>
      <c r="H21" s="79">
        <v>7903534887.7200003</v>
      </c>
      <c r="I21" s="21"/>
      <c r="J21" s="56">
        <v>0</v>
      </c>
      <c r="K21" s="55"/>
      <c r="L21" s="56">
        <v>0</v>
      </c>
      <c r="M21" s="55"/>
      <c r="N21" s="56">
        <v>0</v>
      </c>
      <c r="O21" s="55"/>
      <c r="P21" s="56">
        <v>0</v>
      </c>
      <c r="Q21" s="21"/>
      <c r="R21" s="60">
        <v>144037</v>
      </c>
      <c r="S21" s="21"/>
      <c r="T21" s="60">
        <v>48000</v>
      </c>
      <c r="U21" s="21"/>
      <c r="V21" s="60">
        <v>9771488330</v>
      </c>
      <c r="W21" s="21"/>
      <c r="X21" s="60">
        <v>6872639032.8000002</v>
      </c>
      <c r="Y21" s="21"/>
      <c r="Z21" s="106">
        <v>1</v>
      </c>
    </row>
    <row r="22" spans="1:26" ht="21.75" customHeight="1">
      <c r="A22" s="89" t="s">
        <v>32</v>
      </c>
      <c r="B22" s="89"/>
      <c r="C22" s="89"/>
      <c r="D22" s="79">
        <v>2200000</v>
      </c>
      <c r="E22" s="21"/>
      <c r="F22" s="79">
        <v>11407848926</v>
      </c>
      <c r="G22" s="21"/>
      <c r="H22" s="79">
        <v>12185462520</v>
      </c>
      <c r="I22" s="21"/>
      <c r="J22" s="56">
        <v>0</v>
      </c>
      <c r="K22" s="55"/>
      <c r="L22" s="56">
        <v>0</v>
      </c>
      <c r="M22" s="55"/>
      <c r="N22" s="56">
        <v>0</v>
      </c>
      <c r="O22" s="55"/>
      <c r="P22" s="56">
        <v>0</v>
      </c>
      <c r="Q22" s="21"/>
      <c r="R22" s="60">
        <v>2200000</v>
      </c>
      <c r="S22" s="21"/>
      <c r="T22" s="60">
        <v>5410</v>
      </c>
      <c r="U22" s="21"/>
      <c r="V22" s="60">
        <v>11407848926</v>
      </c>
      <c r="W22" s="21"/>
      <c r="X22" s="60">
        <v>11831183100</v>
      </c>
      <c r="Y22" s="21"/>
      <c r="Z22" s="106">
        <v>1.72</v>
      </c>
    </row>
    <row r="23" spans="1:26" ht="21.75" customHeight="1">
      <c r="A23" s="89" t="s">
        <v>33</v>
      </c>
      <c r="B23" s="89"/>
      <c r="C23" s="89"/>
      <c r="D23" s="79">
        <v>1598892</v>
      </c>
      <c r="E23" s="21"/>
      <c r="F23" s="79">
        <v>6969755624</v>
      </c>
      <c r="G23" s="21"/>
      <c r="H23" s="79">
        <v>5689975361.5080004</v>
      </c>
      <c r="I23" s="21"/>
      <c r="J23" s="56">
        <v>0</v>
      </c>
      <c r="K23" s="55"/>
      <c r="L23" s="56">
        <v>0</v>
      </c>
      <c r="M23" s="55"/>
      <c r="N23" s="56">
        <v>0</v>
      </c>
      <c r="O23" s="55"/>
      <c r="P23" s="56">
        <v>0</v>
      </c>
      <c r="Q23" s="21"/>
      <c r="R23" s="60">
        <v>1598892</v>
      </c>
      <c r="S23" s="21"/>
      <c r="T23" s="60">
        <v>3580</v>
      </c>
      <c r="U23" s="21"/>
      <c r="V23" s="60">
        <v>6969755624</v>
      </c>
      <c r="W23" s="21"/>
      <c r="X23" s="60">
        <v>5689975361.5080004</v>
      </c>
      <c r="Y23" s="21"/>
      <c r="Z23" s="106">
        <v>0.83</v>
      </c>
    </row>
    <row r="24" spans="1:26" ht="21.75" customHeight="1">
      <c r="A24" s="89" t="s">
        <v>34</v>
      </c>
      <c r="B24" s="89"/>
      <c r="C24" s="89"/>
      <c r="D24" s="79">
        <v>8660149</v>
      </c>
      <c r="E24" s="21"/>
      <c r="F24" s="79">
        <v>8392582424</v>
      </c>
      <c r="G24" s="21"/>
      <c r="H24" s="79">
        <v>10657472938.451099</v>
      </c>
      <c r="I24" s="21"/>
      <c r="J24" s="56">
        <v>0</v>
      </c>
      <c r="K24" s="55"/>
      <c r="L24" s="56">
        <v>0</v>
      </c>
      <c r="M24" s="55"/>
      <c r="N24" s="56">
        <v>0</v>
      </c>
      <c r="O24" s="55"/>
      <c r="P24" s="56">
        <v>0</v>
      </c>
      <c r="Q24" s="21"/>
      <c r="R24" s="60">
        <v>8660149</v>
      </c>
      <c r="S24" s="21"/>
      <c r="T24" s="60">
        <v>1203</v>
      </c>
      <c r="U24" s="21"/>
      <c r="V24" s="60">
        <v>8392582424</v>
      </c>
      <c r="W24" s="21"/>
      <c r="X24" s="60">
        <v>10356171199.4804</v>
      </c>
      <c r="Y24" s="21"/>
      <c r="Z24" s="106">
        <v>1.5</v>
      </c>
    </row>
    <row r="25" spans="1:26" ht="21.75" customHeight="1">
      <c r="A25" s="89" t="s">
        <v>35</v>
      </c>
      <c r="B25" s="89"/>
      <c r="C25" s="89"/>
      <c r="D25" s="79">
        <v>6298165</v>
      </c>
      <c r="E25" s="21"/>
      <c r="F25" s="79">
        <v>21021492903</v>
      </c>
      <c r="G25" s="21"/>
      <c r="H25" s="79">
        <v>40631884059.442497</v>
      </c>
      <c r="I25" s="21"/>
      <c r="J25" s="56">
        <v>0</v>
      </c>
      <c r="K25" s="55"/>
      <c r="L25" s="56">
        <v>0</v>
      </c>
      <c r="M25" s="55"/>
      <c r="N25" s="56">
        <v>0</v>
      </c>
      <c r="O25" s="55"/>
      <c r="P25" s="56">
        <v>0</v>
      </c>
      <c r="Q25" s="21"/>
      <c r="R25" s="60">
        <v>6298165</v>
      </c>
      <c r="S25" s="21"/>
      <c r="T25" s="60">
        <v>7070</v>
      </c>
      <c r="U25" s="21"/>
      <c r="V25" s="60">
        <v>21021492903</v>
      </c>
      <c r="W25" s="21"/>
      <c r="X25" s="60">
        <v>44263084792.027496</v>
      </c>
      <c r="Y25" s="21"/>
      <c r="Z25" s="106">
        <v>6.43</v>
      </c>
    </row>
    <row r="26" spans="1:26" ht="21.75" customHeight="1">
      <c r="A26" s="89" t="s">
        <v>36</v>
      </c>
      <c r="B26" s="89"/>
      <c r="C26" s="89"/>
      <c r="D26" s="79">
        <v>1900000</v>
      </c>
      <c r="E26" s="21"/>
      <c r="F26" s="79">
        <v>4807312155</v>
      </c>
      <c r="G26" s="21"/>
      <c r="H26" s="79">
        <v>3613073535</v>
      </c>
      <c r="I26" s="21"/>
      <c r="J26" s="56">
        <v>0</v>
      </c>
      <c r="K26" s="55"/>
      <c r="L26" s="56">
        <v>0</v>
      </c>
      <c r="M26" s="55"/>
      <c r="N26" s="56">
        <v>0</v>
      </c>
      <c r="O26" s="55"/>
      <c r="P26" s="56">
        <v>0</v>
      </c>
      <c r="Q26" s="21"/>
      <c r="R26" s="60">
        <v>1900000</v>
      </c>
      <c r="S26" s="21"/>
      <c r="T26" s="60">
        <v>1722</v>
      </c>
      <c r="U26" s="21"/>
      <c r="V26" s="60">
        <v>4807312155</v>
      </c>
      <c r="W26" s="21"/>
      <c r="X26" s="60">
        <v>3252332790</v>
      </c>
      <c r="Y26" s="21"/>
      <c r="Z26" s="106">
        <v>0.47</v>
      </c>
    </row>
    <row r="27" spans="1:26" ht="21.75" customHeight="1">
      <c r="A27" s="89" t="s">
        <v>37</v>
      </c>
      <c r="B27" s="89"/>
      <c r="C27" s="89"/>
      <c r="D27" s="79">
        <v>761720</v>
      </c>
      <c r="E27" s="21"/>
      <c r="F27" s="79">
        <v>9997559457</v>
      </c>
      <c r="G27" s="21"/>
      <c r="H27" s="79">
        <v>5542614447.1199999</v>
      </c>
      <c r="I27" s="21"/>
      <c r="J27" s="56">
        <v>0</v>
      </c>
      <c r="K27" s="55"/>
      <c r="L27" s="56">
        <v>0</v>
      </c>
      <c r="M27" s="55"/>
      <c r="N27" s="56">
        <v>0</v>
      </c>
      <c r="O27" s="55"/>
      <c r="P27" s="56">
        <v>0</v>
      </c>
      <c r="Q27" s="21"/>
      <c r="R27" s="60">
        <v>761720</v>
      </c>
      <c r="S27" s="21"/>
      <c r="T27" s="60">
        <v>6960</v>
      </c>
      <c r="U27" s="21"/>
      <c r="V27" s="60">
        <v>9997559457</v>
      </c>
      <c r="W27" s="21"/>
      <c r="X27" s="60">
        <v>5270026851.3599997</v>
      </c>
      <c r="Y27" s="21"/>
      <c r="Z27" s="106">
        <v>0.77</v>
      </c>
    </row>
    <row r="28" spans="1:26" ht="21.75" customHeight="1">
      <c r="A28" s="89" t="s">
        <v>38</v>
      </c>
      <c r="B28" s="89"/>
      <c r="C28" s="89"/>
      <c r="D28" s="79">
        <v>617383</v>
      </c>
      <c r="E28" s="21"/>
      <c r="F28" s="79">
        <v>1854876906</v>
      </c>
      <c r="G28" s="21"/>
      <c r="H28" s="79">
        <v>1861994838.8691001</v>
      </c>
      <c r="I28" s="21"/>
      <c r="J28" s="56">
        <v>0</v>
      </c>
      <c r="K28" s="55"/>
      <c r="L28" s="56">
        <v>0</v>
      </c>
      <c r="M28" s="55"/>
      <c r="N28" s="56">
        <v>0</v>
      </c>
      <c r="O28" s="55"/>
      <c r="P28" s="56">
        <v>0</v>
      </c>
      <c r="Q28" s="21"/>
      <c r="R28" s="60">
        <v>617383</v>
      </c>
      <c r="S28" s="21"/>
      <c r="T28" s="60">
        <v>3034</v>
      </c>
      <c r="U28" s="21"/>
      <c r="V28" s="60">
        <v>1854876906</v>
      </c>
      <c r="W28" s="21"/>
      <c r="X28" s="60">
        <v>1861994838.8691001</v>
      </c>
      <c r="Y28" s="21"/>
      <c r="Z28" s="106">
        <v>0.27</v>
      </c>
    </row>
    <row r="29" spans="1:26" ht="21.75" customHeight="1">
      <c r="A29" s="89" t="s">
        <v>39</v>
      </c>
      <c r="B29" s="89"/>
      <c r="C29" s="89"/>
      <c r="D29" s="79">
        <v>1</v>
      </c>
      <c r="E29" s="21"/>
      <c r="F29" s="79">
        <v>3260</v>
      </c>
      <c r="G29" s="21"/>
      <c r="H29" s="79">
        <v>4105.4264999999996</v>
      </c>
      <c r="I29" s="21"/>
      <c r="J29" s="56">
        <v>0</v>
      </c>
      <c r="K29" s="55"/>
      <c r="L29" s="56">
        <v>0</v>
      </c>
      <c r="M29" s="55"/>
      <c r="N29" s="56">
        <v>0</v>
      </c>
      <c r="O29" s="55"/>
      <c r="P29" s="56">
        <v>0</v>
      </c>
      <c r="Q29" s="21"/>
      <c r="R29" s="60">
        <v>1</v>
      </c>
      <c r="S29" s="21"/>
      <c r="T29" s="60">
        <v>4130</v>
      </c>
      <c r="U29" s="21"/>
      <c r="V29" s="60">
        <v>3260</v>
      </c>
      <c r="W29" s="21"/>
      <c r="X29" s="60">
        <v>4105.4264999999996</v>
      </c>
      <c r="Y29" s="21"/>
      <c r="Z29" s="106">
        <v>0</v>
      </c>
    </row>
    <row r="30" spans="1:26" ht="21.75" customHeight="1">
      <c r="A30" s="89" t="s">
        <v>40</v>
      </c>
      <c r="B30" s="89"/>
      <c r="C30" s="89"/>
      <c r="D30" s="79">
        <v>175000</v>
      </c>
      <c r="E30" s="21"/>
      <c r="F30" s="79">
        <v>5466834474</v>
      </c>
      <c r="G30" s="21"/>
      <c r="H30" s="79">
        <v>4371583387.5</v>
      </c>
      <c r="I30" s="21"/>
      <c r="J30" s="56">
        <v>0</v>
      </c>
      <c r="K30" s="55"/>
      <c r="L30" s="56">
        <v>0</v>
      </c>
      <c r="M30" s="55"/>
      <c r="N30" s="56">
        <v>0</v>
      </c>
      <c r="O30" s="55"/>
      <c r="P30" s="56">
        <v>0</v>
      </c>
      <c r="Q30" s="21"/>
      <c r="R30" s="60">
        <v>175000</v>
      </c>
      <c r="S30" s="21"/>
      <c r="T30" s="60">
        <v>24570</v>
      </c>
      <c r="U30" s="21"/>
      <c r="V30" s="60">
        <v>5466834474</v>
      </c>
      <c r="W30" s="21"/>
      <c r="X30" s="60">
        <v>4274166487.5</v>
      </c>
      <c r="Y30" s="21"/>
      <c r="Z30" s="106">
        <v>0.62</v>
      </c>
    </row>
    <row r="31" spans="1:26" ht="21.75" customHeight="1">
      <c r="A31" s="89" t="s">
        <v>41</v>
      </c>
      <c r="B31" s="89"/>
      <c r="C31" s="89"/>
      <c r="D31" s="79">
        <v>75321</v>
      </c>
      <c r="E31" s="21"/>
      <c r="F31" s="79">
        <v>6959895894</v>
      </c>
      <c r="G31" s="21"/>
      <c r="H31" s="79">
        <v>6424089676.29</v>
      </c>
      <c r="I31" s="21"/>
      <c r="J31" s="56">
        <v>0</v>
      </c>
      <c r="K31" s="55"/>
      <c r="L31" s="56">
        <v>0</v>
      </c>
      <c r="M31" s="55"/>
      <c r="N31" s="56">
        <v>0</v>
      </c>
      <c r="O31" s="55"/>
      <c r="P31" s="56">
        <v>0</v>
      </c>
      <c r="Q31" s="21"/>
      <c r="R31" s="60">
        <v>75321</v>
      </c>
      <c r="S31" s="21"/>
      <c r="T31" s="60">
        <v>95850</v>
      </c>
      <c r="U31" s="21"/>
      <c r="V31" s="60">
        <v>6959895894</v>
      </c>
      <c r="W31" s="21"/>
      <c r="X31" s="60">
        <v>7176561718.7924995</v>
      </c>
      <c r="Y31" s="21"/>
      <c r="Z31" s="106">
        <v>1.04</v>
      </c>
    </row>
    <row r="32" spans="1:26" ht="21.75" customHeight="1">
      <c r="A32" s="89" t="s">
        <v>42</v>
      </c>
      <c r="B32" s="89"/>
      <c r="C32" s="89"/>
      <c r="D32" s="79">
        <v>917661</v>
      </c>
      <c r="E32" s="21"/>
      <c r="F32" s="79">
        <v>19037956148</v>
      </c>
      <c r="G32" s="21"/>
      <c r="H32" s="79">
        <v>8437858482.7124996</v>
      </c>
      <c r="I32" s="21"/>
      <c r="J32" s="56">
        <v>0</v>
      </c>
      <c r="K32" s="55"/>
      <c r="L32" s="56">
        <v>0</v>
      </c>
      <c r="M32" s="55"/>
      <c r="N32" s="56">
        <v>0</v>
      </c>
      <c r="O32" s="55"/>
      <c r="P32" s="56">
        <v>0</v>
      </c>
      <c r="Q32" s="21"/>
      <c r="R32" s="60">
        <v>917661</v>
      </c>
      <c r="S32" s="21"/>
      <c r="T32" s="60">
        <v>9380</v>
      </c>
      <c r="U32" s="21"/>
      <c r="V32" s="60">
        <v>19037956148</v>
      </c>
      <c r="W32" s="21"/>
      <c r="X32" s="60">
        <v>8556444601.9289999</v>
      </c>
      <c r="Y32" s="21"/>
      <c r="Z32" s="106">
        <v>1.24</v>
      </c>
    </row>
    <row r="33" spans="1:26" ht="21.75" customHeight="1">
      <c r="A33" s="89" t="s">
        <v>43</v>
      </c>
      <c r="B33" s="89"/>
      <c r="C33" s="89"/>
      <c r="D33" s="79">
        <v>1117000</v>
      </c>
      <c r="E33" s="21"/>
      <c r="F33" s="79">
        <v>2695062839</v>
      </c>
      <c r="G33" s="21"/>
      <c r="H33" s="79">
        <v>2751456840.3000002</v>
      </c>
      <c r="I33" s="21"/>
      <c r="J33" s="56">
        <v>0</v>
      </c>
      <c r="K33" s="55"/>
      <c r="L33" s="56">
        <v>0</v>
      </c>
      <c r="M33" s="55"/>
      <c r="N33" s="56">
        <v>0</v>
      </c>
      <c r="O33" s="55"/>
      <c r="P33" s="56">
        <v>0</v>
      </c>
      <c r="Q33" s="21"/>
      <c r="R33" s="60">
        <v>1117000</v>
      </c>
      <c r="S33" s="21"/>
      <c r="T33" s="60">
        <v>2186</v>
      </c>
      <c r="U33" s="21"/>
      <c r="V33" s="60">
        <v>2695062839</v>
      </c>
      <c r="W33" s="21"/>
      <c r="X33" s="60">
        <v>2427233516.0999999</v>
      </c>
      <c r="Y33" s="21"/>
      <c r="Z33" s="106">
        <v>0.35</v>
      </c>
    </row>
    <row r="34" spans="1:26" ht="21.75" customHeight="1">
      <c r="A34" s="89" t="s">
        <v>44</v>
      </c>
      <c r="B34" s="89"/>
      <c r="C34" s="89"/>
      <c r="D34" s="79">
        <v>38667000</v>
      </c>
      <c r="E34" s="21"/>
      <c r="F34" s="79">
        <v>47724227087</v>
      </c>
      <c r="G34" s="21"/>
      <c r="H34" s="79">
        <v>43549043219.550003</v>
      </c>
      <c r="I34" s="21"/>
      <c r="J34" s="56">
        <v>0</v>
      </c>
      <c r="K34" s="55"/>
      <c r="L34" s="56">
        <v>0</v>
      </c>
      <c r="M34" s="55"/>
      <c r="N34" s="56">
        <v>0</v>
      </c>
      <c r="O34" s="55"/>
      <c r="P34" s="56">
        <v>0</v>
      </c>
      <c r="Q34" s="21"/>
      <c r="R34" s="60">
        <v>38667000</v>
      </c>
      <c r="S34" s="21"/>
      <c r="T34" s="60">
        <v>1097</v>
      </c>
      <c r="U34" s="21"/>
      <c r="V34" s="60">
        <v>47724227087</v>
      </c>
      <c r="W34" s="21"/>
      <c r="X34" s="60">
        <v>42165313690.949997</v>
      </c>
      <c r="Y34" s="21"/>
      <c r="Z34" s="106">
        <v>6.12</v>
      </c>
    </row>
    <row r="35" spans="1:26" ht="21.75" customHeight="1">
      <c r="A35" s="89" t="s">
        <v>45</v>
      </c>
      <c r="B35" s="89"/>
      <c r="C35" s="89"/>
      <c r="D35" s="79">
        <v>3208556</v>
      </c>
      <c r="E35" s="21"/>
      <c r="F35" s="79">
        <v>7599136025</v>
      </c>
      <c r="G35" s="21"/>
      <c r="H35" s="79">
        <v>4975565543.2080002</v>
      </c>
      <c r="I35" s="21"/>
      <c r="J35" s="56">
        <v>0</v>
      </c>
      <c r="K35" s="55"/>
      <c r="L35" s="56">
        <v>0</v>
      </c>
      <c r="M35" s="55"/>
      <c r="N35" s="56">
        <v>0</v>
      </c>
      <c r="O35" s="55"/>
      <c r="P35" s="56">
        <v>0</v>
      </c>
      <c r="Q35" s="21"/>
      <c r="R35" s="60">
        <v>3208556</v>
      </c>
      <c r="S35" s="21"/>
      <c r="T35" s="60">
        <v>1458</v>
      </c>
      <c r="U35" s="21"/>
      <c r="V35" s="60">
        <v>7599136025</v>
      </c>
      <c r="W35" s="21"/>
      <c r="X35" s="60">
        <v>4650240103.8444004</v>
      </c>
      <c r="Y35" s="21"/>
      <c r="Z35" s="106">
        <v>0.68</v>
      </c>
    </row>
    <row r="36" spans="1:26" ht="21.75" customHeight="1">
      <c r="A36" s="89" t="s">
        <v>46</v>
      </c>
      <c r="B36" s="89"/>
      <c r="C36" s="89"/>
      <c r="D36" s="79">
        <v>6000000</v>
      </c>
      <c r="E36" s="21"/>
      <c r="F36" s="79">
        <v>27789827924</v>
      </c>
      <c r="G36" s="21"/>
      <c r="H36" s="79">
        <v>18381972600</v>
      </c>
      <c r="I36" s="21"/>
      <c r="J36" s="56">
        <v>0</v>
      </c>
      <c r="K36" s="55"/>
      <c r="L36" s="56">
        <v>0</v>
      </c>
      <c r="M36" s="55"/>
      <c r="N36" s="56">
        <v>0</v>
      </c>
      <c r="O36" s="55"/>
      <c r="P36" s="56">
        <v>0</v>
      </c>
      <c r="Q36" s="21"/>
      <c r="R36" s="60">
        <v>6000000</v>
      </c>
      <c r="S36" s="21"/>
      <c r="T36" s="60">
        <v>2885</v>
      </c>
      <c r="U36" s="21"/>
      <c r="V36" s="60">
        <v>27789827924</v>
      </c>
      <c r="W36" s="21"/>
      <c r="X36" s="60">
        <v>17207005500</v>
      </c>
      <c r="Y36" s="21"/>
      <c r="Z36" s="106">
        <v>2.5</v>
      </c>
    </row>
    <row r="37" spans="1:26" ht="21.75" customHeight="1">
      <c r="A37" s="89" t="s">
        <v>47</v>
      </c>
      <c r="B37" s="89"/>
      <c r="C37" s="89"/>
      <c r="D37" s="79">
        <v>6921627</v>
      </c>
      <c r="E37" s="21"/>
      <c r="F37" s="79">
        <v>23645683813</v>
      </c>
      <c r="G37" s="21"/>
      <c r="H37" s="79">
        <v>25168661662.182301</v>
      </c>
      <c r="I37" s="21"/>
      <c r="J37" s="56">
        <v>0</v>
      </c>
      <c r="K37" s="55"/>
      <c r="L37" s="56">
        <v>0</v>
      </c>
      <c r="M37" s="55"/>
      <c r="N37" s="56">
        <v>0</v>
      </c>
      <c r="O37" s="55"/>
      <c r="P37" s="56">
        <v>0</v>
      </c>
      <c r="Q37" s="21"/>
      <c r="R37" s="60">
        <v>6921627</v>
      </c>
      <c r="S37" s="21"/>
      <c r="T37" s="60">
        <v>2944</v>
      </c>
      <c r="U37" s="21"/>
      <c r="V37" s="60">
        <v>23645683813</v>
      </c>
      <c r="W37" s="21"/>
      <c r="X37" s="60">
        <v>20256025132.166401</v>
      </c>
      <c r="Y37" s="21"/>
      <c r="Z37" s="106">
        <v>2.94</v>
      </c>
    </row>
    <row r="38" spans="1:26" ht="21.75" customHeight="1">
      <c r="A38" s="89" t="s">
        <v>48</v>
      </c>
      <c r="B38" s="89"/>
      <c r="C38" s="89"/>
      <c r="D38" s="79">
        <v>34950</v>
      </c>
      <c r="E38" s="21"/>
      <c r="F38" s="79">
        <v>148933560</v>
      </c>
      <c r="G38" s="21"/>
      <c r="H38" s="79">
        <v>154358917.04249999</v>
      </c>
      <c r="I38" s="21"/>
      <c r="J38" s="56">
        <v>0</v>
      </c>
      <c r="K38" s="55"/>
      <c r="L38" s="56">
        <v>0</v>
      </c>
      <c r="M38" s="55"/>
      <c r="N38" s="56">
        <v>0</v>
      </c>
      <c r="O38" s="55"/>
      <c r="P38" s="56">
        <v>0</v>
      </c>
      <c r="Q38" s="21"/>
      <c r="R38" s="60">
        <v>34950</v>
      </c>
      <c r="S38" s="21"/>
      <c r="T38" s="60">
        <v>4159</v>
      </c>
      <c r="U38" s="21"/>
      <c r="V38" s="60">
        <v>148933560</v>
      </c>
      <c r="W38" s="21"/>
      <c r="X38" s="60">
        <v>144492175.55250001</v>
      </c>
      <c r="Y38" s="21"/>
      <c r="Z38" s="106">
        <v>0.02</v>
      </c>
    </row>
    <row r="39" spans="1:26" ht="21.75" customHeight="1">
      <c r="A39" s="89" t="s">
        <v>49</v>
      </c>
      <c r="B39" s="89"/>
      <c r="C39" s="89"/>
      <c r="D39" s="79">
        <v>700000</v>
      </c>
      <c r="E39" s="21"/>
      <c r="F39" s="79">
        <v>9188493978</v>
      </c>
      <c r="G39" s="21"/>
      <c r="H39" s="79">
        <v>12030987150</v>
      </c>
      <c r="I39" s="21"/>
      <c r="J39" s="56">
        <v>0</v>
      </c>
      <c r="K39" s="55"/>
      <c r="L39" s="56">
        <v>0</v>
      </c>
      <c r="M39" s="55"/>
      <c r="N39" s="56">
        <v>0</v>
      </c>
      <c r="O39" s="55"/>
      <c r="P39" s="56">
        <v>0</v>
      </c>
      <c r="Q39" s="21"/>
      <c r="R39" s="60">
        <v>700000</v>
      </c>
      <c r="S39" s="21"/>
      <c r="T39" s="60">
        <v>17150</v>
      </c>
      <c r="U39" s="21"/>
      <c r="V39" s="60">
        <v>9188493978</v>
      </c>
      <c r="W39" s="21"/>
      <c r="X39" s="60">
        <v>11933570250</v>
      </c>
      <c r="Y39" s="21"/>
      <c r="Z39" s="106">
        <v>1.73</v>
      </c>
    </row>
    <row r="40" spans="1:26" ht="21.75" customHeight="1">
      <c r="A40" s="89" t="s">
        <v>50</v>
      </c>
      <c r="B40" s="89"/>
      <c r="C40" s="89"/>
      <c r="D40" s="79">
        <v>2350522</v>
      </c>
      <c r="E40" s="21"/>
      <c r="F40" s="79">
        <v>20685131350</v>
      </c>
      <c r="G40" s="21"/>
      <c r="H40" s="79">
        <v>31566606684.291</v>
      </c>
      <c r="I40" s="21"/>
      <c r="J40" s="56">
        <v>0</v>
      </c>
      <c r="K40" s="55"/>
      <c r="L40" s="56">
        <v>0</v>
      </c>
      <c r="M40" s="55"/>
      <c r="N40" s="56">
        <v>0</v>
      </c>
      <c r="O40" s="55"/>
      <c r="P40" s="56">
        <v>0</v>
      </c>
      <c r="Q40" s="21"/>
      <c r="R40" s="60">
        <v>2350522</v>
      </c>
      <c r="S40" s="21"/>
      <c r="T40" s="60">
        <v>13300</v>
      </c>
      <c r="U40" s="21"/>
      <c r="V40" s="60">
        <v>20685131350</v>
      </c>
      <c r="W40" s="21"/>
      <c r="X40" s="60">
        <v>31075934041.529999</v>
      </c>
      <c r="Y40" s="21"/>
      <c r="Z40" s="106">
        <v>4.51</v>
      </c>
    </row>
    <row r="41" spans="1:26" ht="21.75" customHeight="1">
      <c r="A41" s="89" t="s">
        <v>51</v>
      </c>
      <c r="B41" s="89"/>
      <c r="C41" s="89"/>
      <c r="D41" s="79">
        <v>294172</v>
      </c>
      <c r="E41" s="21"/>
      <c r="F41" s="79">
        <v>6673182478</v>
      </c>
      <c r="G41" s="21"/>
      <c r="H41" s="79">
        <v>11775820916.681999</v>
      </c>
      <c r="I41" s="21"/>
      <c r="J41" s="56">
        <v>0</v>
      </c>
      <c r="K41" s="55"/>
      <c r="L41" s="56">
        <v>0</v>
      </c>
      <c r="M41" s="55"/>
      <c r="N41" s="56">
        <v>0</v>
      </c>
      <c r="O41" s="55"/>
      <c r="P41" s="56">
        <v>0</v>
      </c>
      <c r="Q41" s="21"/>
      <c r="R41" s="60">
        <v>294172</v>
      </c>
      <c r="S41" s="21"/>
      <c r="T41" s="60">
        <v>43740</v>
      </c>
      <c r="U41" s="21"/>
      <c r="V41" s="60">
        <v>6673182478</v>
      </c>
      <c r="W41" s="21"/>
      <c r="X41" s="60">
        <v>12790524130.483999</v>
      </c>
      <c r="Y41" s="21"/>
      <c r="Z41" s="106">
        <v>1.86</v>
      </c>
    </row>
    <row r="42" spans="1:26" ht="21.75" customHeight="1">
      <c r="A42" s="89" t="s">
        <v>52</v>
      </c>
      <c r="B42" s="89"/>
      <c r="C42" s="89"/>
      <c r="D42" s="79">
        <v>170000</v>
      </c>
      <c r="E42" s="21"/>
      <c r="F42" s="79">
        <v>2239371133</v>
      </c>
      <c r="G42" s="21"/>
      <c r="H42" s="79">
        <v>1782828675</v>
      </c>
      <c r="I42" s="21"/>
      <c r="J42" s="56">
        <v>0</v>
      </c>
      <c r="K42" s="55"/>
      <c r="L42" s="56">
        <v>0</v>
      </c>
      <c r="M42" s="55"/>
      <c r="N42" s="56">
        <v>0</v>
      </c>
      <c r="O42" s="55"/>
      <c r="P42" s="56">
        <v>0</v>
      </c>
      <c r="Q42" s="21"/>
      <c r="R42" s="60">
        <v>170000</v>
      </c>
      <c r="S42" s="21"/>
      <c r="T42" s="60">
        <v>10550</v>
      </c>
      <c r="U42" s="21"/>
      <c r="V42" s="60">
        <v>2239371133</v>
      </c>
      <c r="W42" s="21"/>
      <c r="X42" s="60">
        <v>1782828675</v>
      </c>
      <c r="Y42" s="21"/>
      <c r="Z42" s="106">
        <v>0.26</v>
      </c>
    </row>
    <row r="43" spans="1:26" ht="21.75" customHeight="1">
      <c r="A43" s="89" t="s">
        <v>53</v>
      </c>
      <c r="B43" s="89"/>
      <c r="C43" s="89"/>
      <c r="D43" s="79">
        <v>1600677</v>
      </c>
      <c r="E43" s="21"/>
      <c r="F43" s="79">
        <v>2809048277</v>
      </c>
      <c r="G43" s="21"/>
      <c r="H43" s="79">
        <v>2302398350.2669501</v>
      </c>
      <c r="I43" s="21"/>
      <c r="J43" s="56">
        <v>0</v>
      </c>
      <c r="K43" s="55"/>
      <c r="L43" s="56">
        <v>0</v>
      </c>
      <c r="M43" s="55"/>
      <c r="N43" s="56">
        <v>0</v>
      </c>
      <c r="O43" s="55"/>
      <c r="P43" s="56">
        <v>0</v>
      </c>
      <c r="Q43" s="21"/>
      <c r="R43" s="60">
        <v>1600677</v>
      </c>
      <c r="S43" s="21"/>
      <c r="T43" s="60">
        <v>1299</v>
      </c>
      <c r="U43" s="21"/>
      <c r="V43" s="60">
        <v>2809048277</v>
      </c>
      <c r="W43" s="21"/>
      <c r="X43" s="60">
        <v>2066907710.4331501</v>
      </c>
      <c r="Y43" s="21"/>
      <c r="Z43" s="106">
        <v>0.3</v>
      </c>
    </row>
    <row r="44" spans="1:26" ht="21.75" customHeight="1">
      <c r="A44" s="89" t="s">
        <v>54</v>
      </c>
      <c r="B44" s="89"/>
      <c r="C44" s="89"/>
      <c r="D44" s="79">
        <v>4509700</v>
      </c>
      <c r="E44" s="21"/>
      <c r="F44" s="79">
        <v>21157345706</v>
      </c>
      <c r="G44" s="21"/>
      <c r="H44" s="79">
        <v>16936272602.73</v>
      </c>
      <c r="I44" s="21"/>
      <c r="J44" s="56">
        <v>0</v>
      </c>
      <c r="K44" s="55"/>
      <c r="L44" s="56">
        <v>0</v>
      </c>
      <c r="M44" s="55"/>
      <c r="N44" s="56">
        <v>0</v>
      </c>
      <c r="O44" s="55"/>
      <c r="P44" s="56">
        <v>0</v>
      </c>
      <c r="Q44" s="21"/>
      <c r="R44" s="60">
        <v>4509700</v>
      </c>
      <c r="S44" s="21"/>
      <c r="T44" s="60">
        <v>3427</v>
      </c>
      <c r="U44" s="21"/>
      <c r="V44" s="60">
        <v>21157345706</v>
      </c>
      <c r="W44" s="21"/>
      <c r="X44" s="60">
        <v>15362786185.695</v>
      </c>
      <c r="Y44" s="21"/>
      <c r="Z44" s="106">
        <v>2.23</v>
      </c>
    </row>
    <row r="45" spans="1:26" ht="21.75" customHeight="1">
      <c r="A45" s="89" t="s">
        <v>55</v>
      </c>
      <c r="B45" s="89"/>
      <c r="C45" s="89"/>
      <c r="D45" s="79">
        <v>200000</v>
      </c>
      <c r="E45" s="21"/>
      <c r="F45" s="79">
        <v>1606957792</v>
      </c>
      <c r="G45" s="21"/>
      <c r="H45" s="79">
        <v>976157100</v>
      </c>
      <c r="I45" s="21"/>
      <c r="J45" s="56">
        <v>0</v>
      </c>
      <c r="K45" s="55"/>
      <c r="L45" s="56">
        <v>0</v>
      </c>
      <c r="M45" s="55"/>
      <c r="N45" s="56">
        <v>0</v>
      </c>
      <c r="O45" s="55"/>
      <c r="P45" s="56">
        <v>0</v>
      </c>
      <c r="Q45" s="21"/>
      <c r="R45" s="60">
        <v>200000</v>
      </c>
      <c r="S45" s="21"/>
      <c r="T45" s="60">
        <v>4010</v>
      </c>
      <c r="U45" s="21"/>
      <c r="V45" s="60">
        <v>1606957792</v>
      </c>
      <c r="W45" s="21"/>
      <c r="X45" s="60">
        <v>797228100</v>
      </c>
      <c r="Y45" s="21"/>
      <c r="Z45" s="106">
        <v>0.12</v>
      </c>
    </row>
    <row r="46" spans="1:26" ht="21.75" customHeight="1">
      <c r="A46" s="89" t="s">
        <v>56</v>
      </c>
      <c r="B46" s="89"/>
      <c r="C46" s="89"/>
      <c r="D46" s="79">
        <v>2887500</v>
      </c>
      <c r="E46" s="21"/>
      <c r="F46" s="79">
        <v>10787258510</v>
      </c>
      <c r="G46" s="21"/>
      <c r="H46" s="79">
        <v>11455444625.625</v>
      </c>
      <c r="I46" s="21"/>
      <c r="J46" s="56">
        <v>0</v>
      </c>
      <c r="K46" s="55"/>
      <c r="L46" s="56">
        <v>0</v>
      </c>
      <c r="M46" s="55"/>
      <c r="N46" s="56">
        <v>0</v>
      </c>
      <c r="O46" s="55"/>
      <c r="P46" s="56">
        <v>0</v>
      </c>
      <c r="Q46" s="21"/>
      <c r="R46" s="60">
        <v>2887500</v>
      </c>
      <c r="S46" s="21"/>
      <c r="T46" s="60">
        <v>3864</v>
      </c>
      <c r="U46" s="21"/>
      <c r="V46" s="60">
        <v>10787258510</v>
      </c>
      <c r="W46" s="21"/>
      <c r="X46" s="60">
        <v>11090914065</v>
      </c>
      <c r="Y46" s="21"/>
      <c r="Z46" s="106">
        <v>1.61</v>
      </c>
    </row>
    <row r="47" spans="1:26" ht="21.75" customHeight="1">
      <c r="A47" s="89" t="s">
        <v>57</v>
      </c>
      <c r="B47" s="89"/>
      <c r="C47" s="89"/>
      <c r="D47" s="79">
        <v>15818513</v>
      </c>
      <c r="E47" s="21"/>
      <c r="F47" s="79">
        <v>13206973475</v>
      </c>
      <c r="G47" s="21"/>
      <c r="H47" s="79">
        <v>29042953589.6096</v>
      </c>
      <c r="I47" s="21"/>
      <c r="J47" s="56">
        <v>0</v>
      </c>
      <c r="K47" s="55"/>
      <c r="L47" s="56">
        <v>0</v>
      </c>
      <c r="M47" s="55"/>
      <c r="N47" s="56">
        <v>0</v>
      </c>
      <c r="O47" s="55"/>
      <c r="P47" s="56">
        <v>0</v>
      </c>
      <c r="Q47" s="21"/>
      <c r="R47" s="60">
        <v>15818513</v>
      </c>
      <c r="S47" s="21"/>
      <c r="T47" s="60">
        <v>1698</v>
      </c>
      <c r="U47" s="21"/>
      <c r="V47" s="60">
        <v>13206973475</v>
      </c>
      <c r="W47" s="21"/>
      <c r="X47" s="60">
        <v>26700019055.3097</v>
      </c>
      <c r="Y47" s="21"/>
      <c r="Z47" s="106">
        <v>3.88</v>
      </c>
    </row>
    <row r="48" spans="1:26" ht="21.75" customHeight="1">
      <c r="A48" s="89" t="s">
        <v>58</v>
      </c>
      <c r="B48" s="89"/>
      <c r="C48" s="89"/>
      <c r="D48" s="79">
        <v>2125752</v>
      </c>
      <c r="E48" s="21"/>
      <c r="F48" s="79">
        <v>7468164358</v>
      </c>
      <c r="G48" s="21"/>
      <c r="H48" s="79">
        <v>3184447389.8291998</v>
      </c>
      <c r="I48" s="21"/>
      <c r="J48" s="56">
        <v>0</v>
      </c>
      <c r="K48" s="55"/>
      <c r="L48" s="56">
        <v>0</v>
      </c>
      <c r="M48" s="55"/>
      <c r="N48" s="56">
        <v>0</v>
      </c>
      <c r="O48" s="55"/>
      <c r="P48" s="56">
        <v>0</v>
      </c>
      <c r="Q48" s="21"/>
      <c r="R48" s="60">
        <v>2125752</v>
      </c>
      <c r="S48" s="21"/>
      <c r="T48" s="60">
        <v>1507</v>
      </c>
      <c r="U48" s="21"/>
      <c r="V48" s="60">
        <v>7468164358</v>
      </c>
      <c r="W48" s="21"/>
      <c r="X48" s="60">
        <v>3184447389.8291998</v>
      </c>
      <c r="Y48" s="21"/>
      <c r="Z48" s="106">
        <v>0.46</v>
      </c>
    </row>
    <row r="49" spans="1:26" ht="21.75" customHeight="1">
      <c r="A49" s="89" t="s">
        <v>59</v>
      </c>
      <c r="B49" s="89"/>
      <c r="C49" s="89"/>
      <c r="D49" s="79">
        <v>1401054</v>
      </c>
      <c r="E49" s="21"/>
      <c r="F49" s="79">
        <v>9540103057</v>
      </c>
      <c r="G49" s="21"/>
      <c r="H49" s="79">
        <v>9693315391.7520008</v>
      </c>
      <c r="I49" s="21"/>
      <c r="J49" s="56">
        <v>0</v>
      </c>
      <c r="K49" s="55"/>
      <c r="L49" s="56">
        <v>0</v>
      </c>
      <c r="M49" s="55"/>
      <c r="N49" s="56">
        <v>0</v>
      </c>
      <c r="O49" s="55"/>
      <c r="P49" s="56">
        <v>0</v>
      </c>
      <c r="Q49" s="21"/>
      <c r="R49" s="60">
        <v>1401054</v>
      </c>
      <c r="S49" s="21"/>
      <c r="T49" s="60">
        <v>5370</v>
      </c>
      <c r="U49" s="21"/>
      <c r="V49" s="60">
        <v>9540103057</v>
      </c>
      <c r="W49" s="21"/>
      <c r="X49" s="60">
        <v>7478894200.1190004</v>
      </c>
      <c r="Y49" s="21"/>
      <c r="Z49" s="106">
        <v>1.0900000000000001</v>
      </c>
    </row>
    <row r="50" spans="1:26" ht="21.75" customHeight="1">
      <c r="A50" s="89" t="s">
        <v>60</v>
      </c>
      <c r="B50" s="89"/>
      <c r="C50" s="89"/>
      <c r="D50" s="79">
        <v>12725747</v>
      </c>
      <c r="E50" s="21"/>
      <c r="F50" s="79">
        <v>25713168978</v>
      </c>
      <c r="G50" s="21"/>
      <c r="H50" s="79">
        <v>60720138265.68</v>
      </c>
      <c r="I50" s="21"/>
      <c r="J50" s="56">
        <v>0</v>
      </c>
      <c r="K50" s="55"/>
      <c r="L50" s="56">
        <v>0</v>
      </c>
      <c r="M50" s="55"/>
      <c r="N50" s="56">
        <v>0</v>
      </c>
      <c r="O50" s="55"/>
      <c r="P50" s="56">
        <v>0</v>
      </c>
      <c r="Q50" s="21"/>
      <c r="R50" s="60">
        <v>12725747</v>
      </c>
      <c r="S50" s="21"/>
      <c r="T50" s="60">
        <v>4346</v>
      </c>
      <c r="U50" s="21"/>
      <c r="V50" s="60">
        <v>25713168978</v>
      </c>
      <c r="W50" s="21"/>
      <c r="X50" s="60">
        <v>54977025188.051102</v>
      </c>
      <c r="Y50" s="21"/>
      <c r="Z50" s="106">
        <v>7.98</v>
      </c>
    </row>
    <row r="51" spans="1:26" ht="21.75" customHeight="1">
      <c r="A51" s="89" t="s">
        <v>61</v>
      </c>
      <c r="B51" s="89"/>
      <c r="C51" s="89"/>
      <c r="D51" s="79">
        <v>2000000</v>
      </c>
      <c r="E51" s="21"/>
      <c r="F51" s="79">
        <v>31967416093</v>
      </c>
      <c r="G51" s="21"/>
      <c r="H51" s="79">
        <v>21014217000</v>
      </c>
      <c r="I51" s="21"/>
      <c r="J51" s="56">
        <v>0</v>
      </c>
      <c r="K51" s="55"/>
      <c r="L51" s="56">
        <v>0</v>
      </c>
      <c r="M51" s="55"/>
      <c r="N51" s="56">
        <v>0</v>
      </c>
      <c r="O51" s="55"/>
      <c r="P51" s="56">
        <v>0</v>
      </c>
      <c r="Q51" s="21"/>
      <c r="R51" s="60">
        <v>2000000</v>
      </c>
      <c r="S51" s="21"/>
      <c r="T51" s="60">
        <v>9090</v>
      </c>
      <c r="U51" s="21"/>
      <c r="V51" s="60">
        <v>31967416093</v>
      </c>
      <c r="W51" s="21"/>
      <c r="X51" s="60">
        <v>18071829000</v>
      </c>
      <c r="Y51" s="21"/>
      <c r="Z51" s="106">
        <v>2.62</v>
      </c>
    </row>
    <row r="52" spans="1:26" ht="21.75" customHeight="1">
      <c r="A52" s="89" t="s">
        <v>62</v>
      </c>
      <c r="B52" s="89"/>
      <c r="C52" s="89"/>
      <c r="D52" s="79">
        <v>6139154</v>
      </c>
      <c r="E52" s="21"/>
      <c r="F52" s="79">
        <v>13622586357</v>
      </c>
      <c r="G52" s="21"/>
      <c r="H52" s="79">
        <v>46929194199.153</v>
      </c>
      <c r="I52" s="21"/>
      <c r="J52" s="56">
        <v>0</v>
      </c>
      <c r="K52" s="55"/>
      <c r="L52" s="56">
        <v>0</v>
      </c>
      <c r="M52" s="55"/>
      <c r="N52" s="56">
        <v>0</v>
      </c>
      <c r="O52" s="55"/>
      <c r="P52" s="56">
        <v>0</v>
      </c>
      <c r="Q52" s="21"/>
      <c r="R52" s="60">
        <v>6139154</v>
      </c>
      <c r="S52" s="21"/>
      <c r="T52" s="60">
        <v>6420</v>
      </c>
      <c r="U52" s="21"/>
      <c r="V52" s="60">
        <v>13622586357</v>
      </c>
      <c r="W52" s="21"/>
      <c r="X52" s="60">
        <v>39178859130.353996</v>
      </c>
      <c r="Y52" s="21"/>
      <c r="Z52" s="106">
        <v>5.69</v>
      </c>
    </row>
    <row r="53" spans="1:26" ht="21.75" customHeight="1">
      <c r="A53" s="89" t="s">
        <v>63</v>
      </c>
      <c r="B53" s="89"/>
      <c r="C53" s="89"/>
      <c r="D53" s="79">
        <v>579000</v>
      </c>
      <c r="E53" s="21"/>
      <c r="F53" s="79">
        <v>2004286726</v>
      </c>
      <c r="G53" s="21"/>
      <c r="H53" s="79">
        <v>1291545307.8</v>
      </c>
      <c r="I53" s="21"/>
      <c r="J53" s="56">
        <v>0</v>
      </c>
      <c r="K53" s="55"/>
      <c r="L53" s="56">
        <v>0</v>
      </c>
      <c r="M53" s="55"/>
      <c r="N53" s="56">
        <v>0</v>
      </c>
      <c r="O53" s="55"/>
      <c r="P53" s="56">
        <v>0</v>
      </c>
      <c r="Q53" s="21"/>
      <c r="R53" s="60">
        <v>579000</v>
      </c>
      <c r="S53" s="21"/>
      <c r="T53" s="60">
        <v>1918</v>
      </c>
      <c r="U53" s="21"/>
      <c r="V53" s="60">
        <v>2004286726</v>
      </c>
      <c r="W53" s="21"/>
      <c r="X53" s="60">
        <v>1103914394.0999999</v>
      </c>
      <c r="Y53" s="21"/>
      <c r="Z53" s="106">
        <v>0.16</v>
      </c>
    </row>
    <row r="54" spans="1:26" ht="21.75" customHeight="1">
      <c r="A54" s="89" t="s">
        <v>64</v>
      </c>
      <c r="B54" s="89"/>
      <c r="C54" s="89"/>
      <c r="D54" s="79">
        <v>350000</v>
      </c>
      <c r="E54" s="21"/>
      <c r="F54" s="79">
        <v>2909039013</v>
      </c>
      <c r="G54" s="21"/>
      <c r="H54" s="79">
        <v>1381928310</v>
      </c>
      <c r="I54" s="21"/>
      <c r="J54" s="56">
        <v>0</v>
      </c>
      <c r="K54" s="55"/>
      <c r="L54" s="56">
        <v>0</v>
      </c>
      <c r="M54" s="55"/>
      <c r="N54" s="56">
        <v>0</v>
      </c>
      <c r="O54" s="55"/>
      <c r="P54" s="56">
        <v>0</v>
      </c>
      <c r="Q54" s="21"/>
      <c r="R54" s="60">
        <v>350000</v>
      </c>
      <c r="S54" s="21"/>
      <c r="T54" s="60">
        <v>3749</v>
      </c>
      <c r="U54" s="21"/>
      <c r="V54" s="60">
        <v>2909039013</v>
      </c>
      <c r="W54" s="21"/>
      <c r="X54" s="60">
        <v>1304342707.5</v>
      </c>
      <c r="Y54" s="21"/>
      <c r="Z54" s="106">
        <v>0.19</v>
      </c>
    </row>
    <row r="55" spans="1:26" ht="21.75" customHeight="1">
      <c r="A55" s="89" t="s">
        <v>65</v>
      </c>
      <c r="B55" s="89"/>
      <c r="C55" s="89"/>
      <c r="D55" s="79">
        <v>230000</v>
      </c>
      <c r="E55" s="21"/>
      <c r="F55" s="79">
        <v>2945314914</v>
      </c>
      <c r="G55" s="21"/>
      <c r="H55" s="79">
        <v>2592681210</v>
      </c>
      <c r="I55" s="21"/>
      <c r="J55" s="56">
        <v>0</v>
      </c>
      <c r="K55" s="55"/>
      <c r="L55" s="56">
        <v>0</v>
      </c>
      <c r="M55" s="55"/>
      <c r="N55" s="56">
        <v>0</v>
      </c>
      <c r="O55" s="55"/>
      <c r="P55" s="56">
        <v>0</v>
      </c>
      <c r="Q55" s="21"/>
      <c r="R55" s="60">
        <v>230000</v>
      </c>
      <c r="S55" s="21"/>
      <c r="T55" s="60">
        <v>11450</v>
      </c>
      <c r="U55" s="21"/>
      <c r="V55" s="60">
        <v>2945314914</v>
      </c>
      <c r="W55" s="21"/>
      <c r="X55" s="60">
        <v>2617830675</v>
      </c>
      <c r="Y55" s="21"/>
      <c r="Z55" s="106">
        <v>0.38</v>
      </c>
    </row>
    <row r="56" spans="1:26" ht="21.75" customHeight="1">
      <c r="A56" s="89" t="s">
        <v>66</v>
      </c>
      <c r="B56" s="89"/>
      <c r="C56" s="89"/>
      <c r="D56" s="79">
        <v>250000</v>
      </c>
      <c r="E56" s="21"/>
      <c r="F56" s="79">
        <v>4745805208</v>
      </c>
      <c r="G56" s="21"/>
      <c r="H56" s="79">
        <v>6324643125</v>
      </c>
      <c r="I56" s="21"/>
      <c r="J56" s="56">
        <v>0</v>
      </c>
      <c r="K56" s="55"/>
      <c r="L56" s="56">
        <v>0</v>
      </c>
      <c r="M56" s="55"/>
      <c r="N56" s="56">
        <v>0</v>
      </c>
      <c r="O56" s="55"/>
      <c r="P56" s="56">
        <v>0</v>
      </c>
      <c r="Q56" s="21"/>
      <c r="R56" s="60">
        <v>250000</v>
      </c>
      <c r="S56" s="21"/>
      <c r="T56" s="60">
        <v>23450</v>
      </c>
      <c r="U56" s="21"/>
      <c r="V56" s="60">
        <v>4745805208</v>
      </c>
      <c r="W56" s="21"/>
      <c r="X56" s="60">
        <v>5827618120</v>
      </c>
      <c r="Y56" s="21"/>
      <c r="Z56" s="106">
        <v>0.85</v>
      </c>
    </row>
    <row r="57" spans="1:26" ht="21.75" customHeight="1">
      <c r="A57" s="126" t="s">
        <v>67</v>
      </c>
      <c r="B57" s="126"/>
      <c r="C57" s="126"/>
      <c r="D57" s="79">
        <v>956700</v>
      </c>
      <c r="E57" s="21"/>
      <c r="F57" s="62">
        <v>2572384924</v>
      </c>
      <c r="G57" s="21"/>
      <c r="H57" s="62">
        <v>2614319988.6149998</v>
      </c>
      <c r="I57" s="21"/>
      <c r="J57" s="57">
        <v>0</v>
      </c>
      <c r="K57" s="55"/>
      <c r="L57" s="57">
        <v>0</v>
      </c>
      <c r="M57" s="55"/>
      <c r="N57" s="57">
        <v>0</v>
      </c>
      <c r="O57" s="55"/>
      <c r="P57" s="57">
        <v>0</v>
      </c>
      <c r="Q57" s="21"/>
      <c r="R57" s="63">
        <v>956700</v>
      </c>
      <c r="S57" s="21"/>
      <c r="T57" s="62">
        <v>2460</v>
      </c>
      <c r="U57" s="21"/>
      <c r="V57" s="62">
        <v>2572384924</v>
      </c>
      <c r="W57" s="21"/>
      <c r="X57" s="62">
        <v>2339478782.0999999</v>
      </c>
      <c r="Y57" s="21"/>
      <c r="Z57" s="107">
        <v>0.34</v>
      </c>
    </row>
    <row r="58" spans="1:26" s="116" customFormat="1" ht="30.75" customHeight="1" thickBot="1">
      <c r="A58" s="138" t="s">
        <v>68</v>
      </c>
      <c r="B58" s="138"/>
      <c r="C58" s="138"/>
      <c r="D58" s="120"/>
      <c r="E58" s="120"/>
      <c r="F58" s="122">
        <v>644820284488</v>
      </c>
      <c r="G58" s="120"/>
      <c r="H58" s="122">
        <v>693978594232.10706</v>
      </c>
      <c r="I58" s="120"/>
      <c r="J58" s="123">
        <v>0</v>
      </c>
      <c r="K58" s="124"/>
      <c r="L58" s="123">
        <v>0</v>
      </c>
      <c r="M58" s="124"/>
      <c r="N58" s="123">
        <v>0</v>
      </c>
      <c r="O58" s="124"/>
      <c r="P58" s="123">
        <v>0</v>
      </c>
      <c r="Q58" s="120"/>
      <c r="R58" s="121"/>
      <c r="S58" s="120"/>
      <c r="T58" s="122"/>
      <c r="U58" s="120"/>
      <c r="V58" s="122">
        <v>644820284488</v>
      </c>
      <c r="W58" s="120"/>
      <c r="X58" s="122">
        <f>SUM(X9:X57)</f>
        <v>640077991862.02246</v>
      </c>
      <c r="Y58" s="120"/>
      <c r="Z58" s="125">
        <v>92.94</v>
      </c>
    </row>
    <row r="59" spans="1:26" ht="13.5" thickTop="1"/>
    <row r="60" spans="1:26">
      <c r="X60" s="19"/>
    </row>
    <row r="61" spans="1:26">
      <c r="X61" s="20"/>
    </row>
  </sheetData>
  <mergeCells count="61">
    <mergeCell ref="A57:C57"/>
    <mergeCell ref="A58:C58"/>
    <mergeCell ref="A52:C52"/>
    <mergeCell ref="A53:C53"/>
    <mergeCell ref="A54:C54"/>
    <mergeCell ref="A55:C55"/>
    <mergeCell ref="A56:C56"/>
    <mergeCell ref="A47:C47"/>
    <mergeCell ref="A48:C48"/>
    <mergeCell ref="A49:C49"/>
    <mergeCell ref="A50:C50"/>
    <mergeCell ref="A51:C51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32:C32"/>
    <mergeCell ref="A33:C33"/>
    <mergeCell ref="A34:C34"/>
    <mergeCell ref="A35:C35"/>
    <mergeCell ref="A36:C36"/>
    <mergeCell ref="A27:C27"/>
    <mergeCell ref="A28:C28"/>
    <mergeCell ref="A29:C29"/>
    <mergeCell ref="A30:C30"/>
    <mergeCell ref="A31:C31"/>
    <mergeCell ref="A22:C22"/>
    <mergeCell ref="A23:C23"/>
    <mergeCell ref="A24:C24"/>
    <mergeCell ref="A25:C25"/>
    <mergeCell ref="A26:C26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J7:L7"/>
    <mergeCell ref="N7:P7"/>
    <mergeCell ref="A8:C8"/>
    <mergeCell ref="A9:C9"/>
    <mergeCell ref="A10:C10"/>
    <mergeCell ref="A11:C11"/>
    <mergeCell ref="A1:Z1"/>
    <mergeCell ref="A2:Z2"/>
    <mergeCell ref="A3:Z3"/>
    <mergeCell ref="A5:B5"/>
    <mergeCell ref="C5:Z5"/>
    <mergeCell ref="E6:H6"/>
    <mergeCell ref="J6:P6"/>
    <mergeCell ref="R6:Z6"/>
  </mergeCells>
  <pageMargins left="0.39" right="0.39" top="0.39" bottom="0.39" header="0" footer="0"/>
  <pageSetup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rightToLeft="1" workbookViewId="0">
      <selection activeCell="A10" sqref="A10:B10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6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</row>
    <row r="2" spans="1:38" ht="21.75" customHeight="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</row>
    <row r="3" spans="1:38" ht="21.75" customHeight="1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</row>
    <row r="4" spans="1:38" ht="14.45" customHeight="1"/>
    <row r="5" spans="1:38" ht="14.45" customHeight="1">
      <c r="A5" s="1" t="s">
        <v>73</v>
      </c>
      <c r="B5" s="85" t="s">
        <v>74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</row>
    <row r="6" spans="1:38" ht="14.45" customHeight="1">
      <c r="A6" s="86" t="s">
        <v>75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 t="s">
        <v>7</v>
      </c>
      <c r="Q6" s="86"/>
      <c r="R6" s="86"/>
      <c r="S6" s="86"/>
      <c r="T6" s="86"/>
      <c r="V6" s="86" t="s">
        <v>8</v>
      </c>
      <c r="W6" s="86"/>
      <c r="X6" s="86"/>
      <c r="Y6" s="86"/>
      <c r="Z6" s="86"/>
      <c r="AA6" s="86"/>
      <c r="AB6" s="86"/>
      <c r="AD6" s="86" t="s">
        <v>9</v>
      </c>
      <c r="AE6" s="86"/>
      <c r="AF6" s="86"/>
      <c r="AG6" s="86"/>
      <c r="AH6" s="86"/>
      <c r="AI6" s="86"/>
      <c r="AJ6" s="86"/>
      <c r="AK6" s="86"/>
      <c r="AL6" s="86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87" t="s">
        <v>10</v>
      </c>
      <c r="W7" s="87"/>
      <c r="X7" s="87"/>
      <c r="Y7" s="3"/>
      <c r="Z7" s="87" t="s">
        <v>11</v>
      </c>
      <c r="AA7" s="87"/>
      <c r="AB7" s="87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86" t="s">
        <v>76</v>
      </c>
      <c r="B8" s="86"/>
      <c r="D8" s="2" t="s">
        <v>77</v>
      </c>
      <c r="F8" s="2" t="s">
        <v>78</v>
      </c>
      <c r="H8" s="2" t="s">
        <v>79</v>
      </c>
      <c r="J8" s="2" t="s">
        <v>80</v>
      </c>
      <c r="L8" s="2" t="s">
        <v>81</v>
      </c>
      <c r="N8" s="2" t="s">
        <v>72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90" t="s">
        <v>82</v>
      </c>
      <c r="B9" s="90"/>
      <c r="D9" s="14" t="s">
        <v>83</v>
      </c>
      <c r="F9" s="14" t="s">
        <v>83</v>
      </c>
      <c r="H9" s="14" t="s">
        <v>84</v>
      </c>
      <c r="J9" s="14" t="s">
        <v>85</v>
      </c>
      <c r="L9" s="66">
        <v>0</v>
      </c>
      <c r="M9" s="55"/>
      <c r="N9" s="66">
        <v>0</v>
      </c>
      <c r="P9" s="41">
        <v>1300</v>
      </c>
      <c r="R9" s="16">
        <v>808603531</v>
      </c>
      <c r="T9" s="16">
        <v>1174298119</v>
      </c>
      <c r="V9" s="54">
        <v>0</v>
      </c>
      <c r="W9" s="55"/>
      <c r="X9" s="65">
        <v>0</v>
      </c>
      <c r="Y9" s="55"/>
      <c r="Z9" s="65">
        <v>0</v>
      </c>
      <c r="AA9" s="55"/>
      <c r="AB9" s="65">
        <v>0</v>
      </c>
      <c r="AD9" s="41">
        <v>1300</v>
      </c>
      <c r="AF9" s="16">
        <v>933940</v>
      </c>
      <c r="AH9" s="16">
        <v>808603531</v>
      </c>
      <c r="AJ9" s="16">
        <v>1213901937</v>
      </c>
      <c r="AL9" s="15">
        <v>0.18</v>
      </c>
    </row>
    <row r="10" spans="1:38" s="116" customFormat="1" ht="21.75" customHeight="1">
      <c r="A10" s="138" t="s">
        <v>68</v>
      </c>
      <c r="B10" s="138"/>
      <c r="C10" s="139"/>
      <c r="D10" s="113"/>
      <c r="F10" s="113"/>
      <c r="H10" s="113"/>
      <c r="J10" s="113"/>
      <c r="L10" s="113"/>
      <c r="N10" s="113"/>
      <c r="P10" s="111"/>
      <c r="R10" s="113">
        <v>808603531</v>
      </c>
      <c r="T10" s="113">
        <v>1174298119</v>
      </c>
      <c r="V10" s="134"/>
      <c r="W10" s="124"/>
      <c r="X10" s="123">
        <v>0</v>
      </c>
      <c r="Y10" s="124"/>
      <c r="Z10" s="123">
        <v>0</v>
      </c>
      <c r="AA10" s="124"/>
      <c r="AB10" s="123">
        <v>0</v>
      </c>
      <c r="AD10" s="111"/>
      <c r="AF10" s="113"/>
      <c r="AH10" s="113">
        <v>808603531</v>
      </c>
      <c r="AJ10" s="113">
        <f>SUM(AJ9)</f>
        <v>1213901937</v>
      </c>
      <c r="AL10" s="119">
        <v>0.18</v>
      </c>
    </row>
    <row r="13" spans="1:38">
      <c r="AJ13" s="20"/>
    </row>
  </sheetData>
  <mergeCells count="13"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rightToLeft="1" workbookViewId="0">
      <selection activeCell="A10" sqref="A10:B10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6" bestFit="1" customWidth="1"/>
    <col min="5" max="5" width="1.28515625" customWidth="1"/>
    <col min="6" max="6" width="14.85546875" bestFit="1" customWidth="1"/>
    <col min="7" max="7" width="1.28515625" customWidth="1"/>
    <col min="8" max="8" width="15" bestFit="1" customWidth="1"/>
    <col min="9" max="9" width="1.28515625" customWidth="1"/>
    <col min="10" max="10" width="14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26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26" ht="21.75" customHeight="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26" ht="21.75" customHeight="1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26" ht="14.45" customHeight="1"/>
    <row r="5" spans="1:26" ht="14.45" customHeight="1">
      <c r="A5" s="1" t="s">
        <v>86</v>
      </c>
      <c r="B5" s="85" t="s">
        <v>87</v>
      </c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26" ht="14.45" customHeight="1">
      <c r="D6" s="2" t="s">
        <v>7</v>
      </c>
      <c r="F6" s="86" t="s">
        <v>8</v>
      </c>
      <c r="G6" s="86"/>
      <c r="H6" s="86"/>
      <c r="J6" s="127" t="s">
        <v>9</v>
      </c>
      <c r="K6" s="127"/>
      <c r="L6" s="127"/>
    </row>
    <row r="7" spans="1:26" ht="14.45" customHeight="1">
      <c r="D7" s="3"/>
      <c r="F7" s="3"/>
      <c r="G7" s="3"/>
      <c r="H7" s="3"/>
      <c r="J7" s="25"/>
    </row>
    <row r="8" spans="1:26" ht="14.45" customHeight="1">
      <c r="A8" s="86" t="s">
        <v>88</v>
      </c>
      <c r="B8" s="86"/>
      <c r="D8" s="2" t="s">
        <v>89</v>
      </c>
      <c r="F8" s="2" t="s">
        <v>90</v>
      </c>
      <c r="H8" s="2" t="s">
        <v>91</v>
      </c>
      <c r="J8" s="2" t="s">
        <v>89</v>
      </c>
      <c r="L8" s="2" t="s">
        <v>18</v>
      </c>
    </row>
    <row r="9" spans="1:26" ht="21.75" customHeight="1">
      <c r="A9" s="88" t="s">
        <v>195</v>
      </c>
      <c r="B9" s="88"/>
      <c r="D9" s="6">
        <v>13556316339</v>
      </c>
      <c r="F9" s="6">
        <v>10791856419</v>
      </c>
      <c r="H9" s="6">
        <v>13807571010</v>
      </c>
      <c r="J9" s="6">
        <v>10540601748</v>
      </c>
      <c r="L9" s="100">
        <v>1E-4</v>
      </c>
      <c r="Z9" t="s">
        <v>196</v>
      </c>
    </row>
    <row r="10" spans="1:26" s="116" customFormat="1" ht="21.75" customHeight="1" thickBot="1">
      <c r="A10" s="138" t="s">
        <v>68</v>
      </c>
      <c r="B10" s="138"/>
      <c r="D10" s="113">
        <v>13556316339</v>
      </c>
      <c r="F10" s="113">
        <v>10791856419</v>
      </c>
      <c r="H10" s="113">
        <v>13807571010</v>
      </c>
      <c r="J10" s="113">
        <v>10540601748</v>
      </c>
      <c r="L10" s="133">
        <f>SUM(L9)</f>
        <v>1E-4</v>
      </c>
    </row>
    <row r="11" spans="1:26" ht="13.5" thickTop="1"/>
    <row r="20" spans="10:10">
      <c r="J20" s="21"/>
    </row>
  </sheetData>
  <mergeCells count="9">
    <mergeCell ref="A8:B8"/>
    <mergeCell ref="A9:B9"/>
    <mergeCell ref="A10:B10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rightToLeft="1" zoomScaleNormal="100" workbookViewId="0">
      <selection activeCell="A13" sqref="A13:B13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21.75" customHeight="1">
      <c r="A2" s="84" t="s">
        <v>92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21.75" customHeight="1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14.45" customHeight="1"/>
    <row r="5" spans="1:10" ht="29.1" customHeight="1">
      <c r="A5" s="1" t="s">
        <v>93</v>
      </c>
      <c r="B5" s="85" t="s">
        <v>94</v>
      </c>
      <c r="C5" s="85"/>
      <c r="D5" s="85"/>
      <c r="E5" s="85"/>
      <c r="F5" s="85"/>
      <c r="G5" s="85"/>
      <c r="H5" s="85"/>
      <c r="I5" s="85"/>
      <c r="J5" s="85"/>
    </row>
    <row r="6" spans="1:10" ht="14.45" customHeight="1"/>
    <row r="7" spans="1:10" ht="14.45" customHeight="1">
      <c r="A7" s="86" t="s">
        <v>95</v>
      </c>
      <c r="B7" s="86"/>
      <c r="D7" s="2" t="s">
        <v>96</v>
      </c>
      <c r="F7" s="2" t="s">
        <v>89</v>
      </c>
      <c r="H7" s="2" t="s">
        <v>97</v>
      </c>
      <c r="J7" s="2" t="s">
        <v>98</v>
      </c>
    </row>
    <row r="8" spans="1:10" ht="21.75" customHeight="1">
      <c r="A8" s="90" t="s">
        <v>99</v>
      </c>
      <c r="B8" s="90"/>
      <c r="D8" s="5" t="s">
        <v>100</v>
      </c>
      <c r="F8" s="35">
        <f>'درآمد سرمایه گذاری در سهام'!T75</f>
        <v>-105156462132</v>
      </c>
      <c r="H8" s="129">
        <f>F8/F13</f>
        <v>1.0131049099077867</v>
      </c>
      <c r="J8" s="7">
        <v>-7.28</v>
      </c>
    </row>
    <row r="9" spans="1:10" ht="21.75" customHeight="1">
      <c r="A9" s="91" t="s">
        <v>101</v>
      </c>
      <c r="B9" s="91"/>
      <c r="D9" s="8" t="s">
        <v>102</v>
      </c>
      <c r="F9" s="56">
        <v>0</v>
      </c>
      <c r="H9" s="101">
        <v>0</v>
      </c>
      <c r="I9" s="128"/>
      <c r="J9" s="61">
        <v>0</v>
      </c>
    </row>
    <row r="10" spans="1:10" ht="21.75" customHeight="1">
      <c r="A10" s="91" t="s">
        <v>103</v>
      </c>
      <c r="B10" s="91"/>
      <c r="D10" s="8" t="s">
        <v>104</v>
      </c>
      <c r="F10" s="29">
        <f>'درآمد سرمایه گذاری در اوراق به'!R10</f>
        <v>175637160</v>
      </c>
      <c r="H10" s="130">
        <f>F10/F13</f>
        <v>-1.6921344209440763E-3</v>
      </c>
      <c r="J10" s="10">
        <v>0.01</v>
      </c>
    </row>
    <row r="11" spans="1:10" ht="21.75" customHeight="1">
      <c r="A11" s="91" t="s">
        <v>105</v>
      </c>
      <c r="B11" s="91"/>
      <c r="D11" s="8" t="s">
        <v>106</v>
      </c>
      <c r="F11" s="29">
        <f>'درآمد سپرده بانکی'!H9</f>
        <v>77410735</v>
      </c>
      <c r="H11" s="130">
        <f>F11/F13</f>
        <v>-7.4579530461595003E-4</v>
      </c>
      <c r="J11" s="10">
        <v>0</v>
      </c>
    </row>
    <row r="12" spans="1:10" ht="21.75" customHeight="1">
      <c r="A12" s="92" t="s">
        <v>107</v>
      </c>
      <c r="B12" s="92"/>
      <c r="D12" s="83" t="s">
        <v>108</v>
      </c>
      <c r="F12" s="30">
        <f>'سایر درآمدها'!F11</f>
        <v>1107192243</v>
      </c>
      <c r="H12" s="131">
        <f>F12/F13</f>
        <v>-1.066698018222669E-2</v>
      </c>
      <c r="J12" s="13">
        <v>0.16</v>
      </c>
    </row>
    <row r="13" spans="1:10" s="116" customFormat="1" ht="21.75" customHeight="1">
      <c r="A13" s="138" t="s">
        <v>68</v>
      </c>
      <c r="B13" s="138"/>
      <c r="D13" s="111"/>
      <c r="F13" s="113">
        <f>SUM(F8:F12)</f>
        <v>-103796221994</v>
      </c>
      <c r="H13" s="132">
        <f>SUM(H8:H12)</f>
        <v>0.99999999999999989</v>
      </c>
      <c r="J13" s="119">
        <v>-7.11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2"/>
  <sheetViews>
    <sheetView rightToLeft="1" topLeftCell="A28" zoomScale="85" zoomScaleNormal="85" workbookViewId="0">
      <selection activeCell="A75" sqref="A75:B75"/>
    </sheetView>
  </sheetViews>
  <sheetFormatPr defaultRowHeight="12.75"/>
  <cols>
    <col min="1" max="1" width="6.140625" customWidth="1"/>
    <col min="2" max="2" width="21.42578125" customWidth="1"/>
    <col min="3" max="3" width="1.28515625" customWidth="1"/>
    <col min="4" max="4" width="15.42578125" bestFit="1" customWidth="1"/>
    <col min="5" max="5" width="1.28515625" customWidth="1"/>
    <col min="6" max="6" width="16.85546875" bestFit="1" customWidth="1"/>
    <col min="7" max="7" width="1.28515625" customWidth="1"/>
    <col min="8" max="8" width="11.140625" bestFit="1" customWidth="1"/>
    <col min="9" max="9" width="1.28515625" customWidth="1"/>
    <col min="10" max="10" width="16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6" bestFit="1" customWidth="1"/>
    <col min="15" max="15" width="1.140625" customWidth="1"/>
    <col min="16" max="16" width="18.7109375" bestFit="1" customWidth="1"/>
    <col min="17" max="17" width="1.140625" customWidth="1"/>
    <col min="18" max="18" width="15.28515625" bestFit="1" customWidth="1"/>
    <col min="19" max="19" width="1.28515625" customWidth="1"/>
    <col min="20" max="20" width="17.7109375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</row>
    <row r="2" spans="1:22" ht="21.75" customHeight="1">
      <c r="A2" s="84" t="s">
        <v>92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2" ht="21.75" customHeight="1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</row>
    <row r="4" spans="1:22" ht="14.45" customHeight="1"/>
    <row r="5" spans="1:22" ht="14.45" customHeight="1">
      <c r="A5" s="82" t="s">
        <v>109</v>
      </c>
      <c r="B5" s="82" t="s">
        <v>110</v>
      </c>
      <c r="C5" s="82"/>
      <c r="D5" s="82"/>
      <c r="E5" s="82"/>
      <c r="F5" s="82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spans="1:22" ht="14.25" customHeight="1">
      <c r="D6" s="46" t="s">
        <v>111</v>
      </c>
      <c r="E6" s="46"/>
      <c r="F6" s="46"/>
      <c r="G6" s="46"/>
      <c r="H6" s="46"/>
      <c r="I6" s="46"/>
      <c r="J6" s="46"/>
      <c r="K6" s="46"/>
      <c r="L6" s="46"/>
      <c r="N6" s="46" t="s">
        <v>112</v>
      </c>
      <c r="O6" s="46"/>
      <c r="P6" s="46"/>
      <c r="Q6" s="46"/>
      <c r="R6" s="46"/>
      <c r="S6" s="46"/>
      <c r="T6" s="46"/>
      <c r="U6" s="46"/>
      <c r="V6" s="46"/>
    </row>
    <row r="7" spans="1:22" ht="14.45" customHeight="1">
      <c r="D7" s="3"/>
      <c r="E7" s="3"/>
      <c r="F7" s="3"/>
      <c r="G7" s="3"/>
      <c r="H7" s="3"/>
      <c r="I7" s="3"/>
      <c r="J7" s="47" t="s">
        <v>68</v>
      </c>
      <c r="K7" s="47"/>
      <c r="L7" s="47"/>
      <c r="N7" s="3"/>
      <c r="O7" s="3"/>
      <c r="P7" s="3"/>
      <c r="Q7" s="3"/>
      <c r="R7" s="3"/>
      <c r="S7" s="3"/>
      <c r="T7" s="47" t="s">
        <v>68</v>
      </c>
      <c r="U7" s="47"/>
      <c r="V7" s="47"/>
    </row>
    <row r="8" spans="1:22" ht="14.45" customHeight="1">
      <c r="A8" s="46" t="s">
        <v>113</v>
      </c>
      <c r="B8" s="46"/>
      <c r="D8" s="33" t="s">
        <v>114</v>
      </c>
      <c r="F8" s="33" t="s">
        <v>115</v>
      </c>
      <c r="H8" s="33" t="s">
        <v>116</v>
      </c>
      <c r="J8" s="33" t="s">
        <v>89</v>
      </c>
      <c r="K8" s="3"/>
      <c r="L8" s="32" t="s">
        <v>97</v>
      </c>
      <c r="N8" s="33" t="s">
        <v>114</v>
      </c>
      <c r="P8" s="45" t="s">
        <v>115</v>
      </c>
      <c r="R8" s="33" t="s">
        <v>116</v>
      </c>
      <c r="T8" s="78" t="s">
        <v>89</v>
      </c>
      <c r="U8" s="3"/>
      <c r="V8" s="32" t="s">
        <v>97</v>
      </c>
    </row>
    <row r="9" spans="1:22" ht="21.75" customHeight="1">
      <c r="A9" s="34" t="s">
        <v>65</v>
      </c>
      <c r="B9" s="34"/>
      <c r="D9" s="115">
        <v>0</v>
      </c>
      <c r="E9" s="109"/>
      <c r="F9" s="109">
        <v>25149465</v>
      </c>
      <c r="G9" s="109"/>
      <c r="H9" s="115">
        <v>0</v>
      </c>
      <c r="I9" s="109"/>
      <c r="J9" s="109">
        <f>F9+D9</f>
        <v>25149465</v>
      </c>
      <c r="L9" s="10">
        <v>-0.05</v>
      </c>
      <c r="N9" s="109">
        <v>513000000</v>
      </c>
      <c r="O9" s="109"/>
      <c r="P9" s="109">
        <v>-327484239</v>
      </c>
      <c r="Q9" s="109"/>
      <c r="R9" s="109">
        <v>1021334260</v>
      </c>
      <c r="S9" s="109"/>
      <c r="T9" s="109">
        <f>N9+P9+R9</f>
        <v>1206850021</v>
      </c>
      <c r="V9" s="7">
        <v>-1.22</v>
      </c>
    </row>
    <row r="10" spans="1:22" ht="21.75" customHeight="1">
      <c r="A10" s="31" t="s">
        <v>25</v>
      </c>
      <c r="B10" s="31"/>
      <c r="D10" s="115">
        <v>0</v>
      </c>
      <c r="E10" s="109"/>
      <c r="F10" s="109">
        <v>-107506507</v>
      </c>
      <c r="G10" s="109"/>
      <c r="H10" s="115">
        <v>0</v>
      </c>
      <c r="I10" s="109"/>
      <c r="J10" s="109">
        <f t="shared" ref="J10:J73" si="0">F10+D10</f>
        <v>-107506507</v>
      </c>
      <c r="L10" s="10">
        <v>0.21</v>
      </c>
      <c r="N10" s="109">
        <v>112000000</v>
      </c>
      <c r="O10" s="109"/>
      <c r="P10" s="109">
        <v>131115127</v>
      </c>
      <c r="Q10" s="109"/>
      <c r="R10" s="109">
        <v>429628361</v>
      </c>
      <c r="S10" s="109"/>
      <c r="T10" s="109">
        <f t="shared" ref="T10:T73" si="1">N10+P10+R10</f>
        <v>672743488</v>
      </c>
      <c r="V10" s="10">
        <v>-0.68</v>
      </c>
    </row>
    <row r="11" spans="1:22" ht="21.75" customHeight="1">
      <c r="A11" s="31" t="s">
        <v>117</v>
      </c>
      <c r="B11" s="31"/>
      <c r="D11" s="115">
        <v>0</v>
      </c>
      <c r="E11" s="109"/>
      <c r="F11" s="115">
        <v>0</v>
      </c>
      <c r="G11" s="109"/>
      <c r="H11" s="115">
        <v>0</v>
      </c>
      <c r="I11" s="109"/>
      <c r="J11" s="115">
        <f t="shared" si="0"/>
        <v>0</v>
      </c>
      <c r="L11" s="10">
        <v>0</v>
      </c>
      <c r="N11" s="115">
        <v>0</v>
      </c>
      <c r="O11" s="109"/>
      <c r="P11" s="115">
        <v>0</v>
      </c>
      <c r="Q11" s="109"/>
      <c r="R11" s="109">
        <v>1268180999</v>
      </c>
      <c r="S11" s="109"/>
      <c r="T11" s="109">
        <f t="shared" si="1"/>
        <v>1268180999</v>
      </c>
      <c r="V11" s="10">
        <v>-1.28</v>
      </c>
    </row>
    <row r="12" spans="1:22" ht="21.75" customHeight="1">
      <c r="A12" s="31" t="s">
        <v>54</v>
      </c>
      <c r="B12" s="31"/>
      <c r="D12" s="115">
        <v>0</v>
      </c>
      <c r="E12" s="109"/>
      <c r="F12" s="109">
        <v>-1573486416</v>
      </c>
      <c r="G12" s="109"/>
      <c r="H12" s="115">
        <v>0</v>
      </c>
      <c r="I12" s="109"/>
      <c r="J12" s="109">
        <f t="shared" si="0"/>
        <v>-1573486416</v>
      </c>
      <c r="L12" s="10">
        <v>3.09</v>
      </c>
      <c r="N12" s="109">
        <v>3156790000</v>
      </c>
      <c r="O12" s="109"/>
      <c r="P12" s="109">
        <v>-14134480572</v>
      </c>
      <c r="Q12" s="109"/>
      <c r="R12" s="109">
        <v>-1101102549</v>
      </c>
      <c r="S12" s="109"/>
      <c r="T12" s="109">
        <f t="shared" si="1"/>
        <v>-12078793121</v>
      </c>
      <c r="V12" s="10">
        <v>12.17</v>
      </c>
    </row>
    <row r="13" spans="1:22" ht="21.75" customHeight="1">
      <c r="A13" s="31" t="s">
        <v>118</v>
      </c>
      <c r="B13" s="31"/>
      <c r="D13" s="115">
        <v>0</v>
      </c>
      <c r="E13" s="109"/>
      <c r="F13" s="115">
        <v>0</v>
      </c>
      <c r="G13" s="109"/>
      <c r="H13" s="115">
        <v>0</v>
      </c>
      <c r="I13" s="109"/>
      <c r="J13" s="115">
        <f t="shared" si="0"/>
        <v>0</v>
      </c>
      <c r="L13" s="10">
        <v>0</v>
      </c>
      <c r="N13" s="115">
        <v>0</v>
      </c>
      <c r="O13" s="109"/>
      <c r="P13" s="115">
        <v>0</v>
      </c>
      <c r="Q13" s="109"/>
      <c r="R13" s="109">
        <v>1643064</v>
      </c>
      <c r="S13" s="109"/>
      <c r="T13" s="109">
        <f t="shared" si="1"/>
        <v>1643064</v>
      </c>
      <c r="V13" s="10">
        <v>0</v>
      </c>
    </row>
    <row r="14" spans="1:22" ht="21.75" customHeight="1">
      <c r="A14" s="31" t="s">
        <v>57</v>
      </c>
      <c r="B14" s="31"/>
      <c r="D14" s="115">
        <v>0</v>
      </c>
      <c r="E14" s="109"/>
      <c r="F14" s="109">
        <v>-2342934533</v>
      </c>
      <c r="G14" s="109"/>
      <c r="H14" s="115">
        <v>0</v>
      </c>
      <c r="I14" s="109"/>
      <c r="J14" s="109">
        <f t="shared" si="0"/>
        <v>-2342934533</v>
      </c>
      <c r="L14" s="10">
        <v>4.5999999999999996</v>
      </c>
      <c r="N14" s="109">
        <v>521401717</v>
      </c>
      <c r="O14" s="109"/>
      <c r="P14" s="109">
        <v>-2277933267</v>
      </c>
      <c r="Q14" s="109"/>
      <c r="R14" s="109">
        <v>364847114</v>
      </c>
      <c r="S14" s="109"/>
      <c r="T14" s="109">
        <f t="shared" si="1"/>
        <v>-1391684436</v>
      </c>
      <c r="V14" s="10">
        <v>1.4</v>
      </c>
    </row>
    <row r="15" spans="1:22" ht="21.75" customHeight="1">
      <c r="A15" s="31" t="s">
        <v>119</v>
      </c>
      <c r="B15" s="31"/>
      <c r="D15" s="115">
        <v>0</v>
      </c>
      <c r="E15" s="109"/>
      <c r="F15" s="115">
        <v>0</v>
      </c>
      <c r="G15" s="109"/>
      <c r="H15" s="115">
        <v>0</v>
      </c>
      <c r="I15" s="109"/>
      <c r="J15" s="115">
        <f t="shared" si="0"/>
        <v>0</v>
      </c>
      <c r="L15" s="10">
        <v>0</v>
      </c>
      <c r="N15" s="109">
        <v>1697148171</v>
      </c>
      <c r="O15" s="109"/>
      <c r="P15" s="115">
        <v>0</v>
      </c>
      <c r="Q15" s="109"/>
      <c r="R15" s="109">
        <v>-206914027</v>
      </c>
      <c r="S15" s="109"/>
      <c r="T15" s="109">
        <f t="shared" si="1"/>
        <v>1490234144</v>
      </c>
      <c r="V15" s="10">
        <v>-1.5</v>
      </c>
    </row>
    <row r="16" spans="1:22" ht="21.75" customHeight="1">
      <c r="A16" s="31" t="s">
        <v>52</v>
      </c>
      <c r="B16" s="31"/>
      <c r="D16" s="115">
        <v>0</v>
      </c>
      <c r="E16" s="109"/>
      <c r="F16" s="115">
        <v>0</v>
      </c>
      <c r="G16" s="109"/>
      <c r="H16" s="115">
        <v>0</v>
      </c>
      <c r="I16" s="109"/>
      <c r="J16" s="115">
        <f t="shared" si="0"/>
        <v>0</v>
      </c>
      <c r="L16" s="10">
        <v>0</v>
      </c>
      <c r="N16" s="109">
        <v>96015474</v>
      </c>
      <c r="O16" s="109"/>
      <c r="P16" s="109">
        <v>-755378598</v>
      </c>
      <c r="Q16" s="109"/>
      <c r="R16" s="109">
        <v>-327322398</v>
      </c>
      <c r="S16" s="109"/>
      <c r="T16" s="109">
        <f t="shared" si="1"/>
        <v>-986685522</v>
      </c>
      <c r="V16" s="10">
        <v>0.99</v>
      </c>
    </row>
    <row r="17" spans="1:22" ht="21.75" customHeight="1">
      <c r="A17" s="31" t="s">
        <v>60</v>
      </c>
      <c r="B17" s="31"/>
      <c r="D17" s="115">
        <v>0</v>
      </c>
      <c r="E17" s="109"/>
      <c r="F17" s="109">
        <v>-5743113076</v>
      </c>
      <c r="G17" s="109"/>
      <c r="H17" s="115">
        <v>0</v>
      </c>
      <c r="I17" s="109"/>
      <c r="J17" s="109">
        <f t="shared" si="0"/>
        <v>-5743113076</v>
      </c>
      <c r="L17" s="10">
        <v>11.28</v>
      </c>
      <c r="N17" s="109">
        <v>4951256661</v>
      </c>
      <c r="O17" s="109"/>
      <c r="P17" s="109">
        <v>-4712371299</v>
      </c>
      <c r="Q17" s="109"/>
      <c r="R17" s="109">
        <v>329143383</v>
      </c>
      <c r="S17" s="109"/>
      <c r="T17" s="109">
        <f t="shared" si="1"/>
        <v>568028745</v>
      </c>
      <c r="V17" s="10">
        <v>-0.56999999999999995</v>
      </c>
    </row>
    <row r="18" spans="1:22" ht="21.75" customHeight="1">
      <c r="A18" s="31" t="s">
        <v>50</v>
      </c>
      <c r="B18" s="31"/>
      <c r="D18" s="115">
        <v>0</v>
      </c>
      <c r="E18" s="109"/>
      <c r="F18" s="109">
        <v>-490672642</v>
      </c>
      <c r="G18" s="109"/>
      <c r="H18" s="115">
        <v>0</v>
      </c>
      <c r="I18" s="109"/>
      <c r="J18" s="109">
        <f t="shared" si="0"/>
        <v>-490672642</v>
      </c>
      <c r="L18" s="10">
        <v>0.96</v>
      </c>
      <c r="N18" s="115">
        <v>0</v>
      </c>
      <c r="O18" s="109"/>
      <c r="P18" s="109">
        <v>-3831919748</v>
      </c>
      <c r="Q18" s="109"/>
      <c r="R18" s="109">
        <v>-216830033</v>
      </c>
      <c r="S18" s="109"/>
      <c r="T18" s="109">
        <f t="shared" si="1"/>
        <v>-4048749781</v>
      </c>
      <c r="V18" s="10">
        <v>4.08</v>
      </c>
    </row>
    <row r="19" spans="1:22" ht="21.75" customHeight="1">
      <c r="A19" s="31" t="s">
        <v>120</v>
      </c>
      <c r="B19" s="31"/>
      <c r="D19" s="115">
        <v>0</v>
      </c>
      <c r="E19" s="109"/>
      <c r="F19" s="109">
        <v>0</v>
      </c>
      <c r="G19" s="109"/>
      <c r="H19" s="115">
        <v>0</v>
      </c>
      <c r="I19" s="109"/>
      <c r="J19" s="115">
        <f t="shared" si="0"/>
        <v>0</v>
      </c>
      <c r="L19" s="10">
        <v>0</v>
      </c>
      <c r="N19" s="115">
        <v>0</v>
      </c>
      <c r="O19" s="109"/>
      <c r="P19" s="115">
        <v>0</v>
      </c>
      <c r="Q19" s="109"/>
      <c r="R19" s="109">
        <v>1958979055</v>
      </c>
      <c r="S19" s="109"/>
      <c r="T19" s="109">
        <f t="shared" si="1"/>
        <v>1958979055</v>
      </c>
      <c r="V19" s="10">
        <v>-1.97</v>
      </c>
    </row>
    <row r="20" spans="1:22" ht="21.75" customHeight="1">
      <c r="A20" s="31" t="s">
        <v>121</v>
      </c>
      <c r="B20" s="31"/>
      <c r="D20" s="115">
        <v>0</v>
      </c>
      <c r="E20" s="109"/>
      <c r="F20" s="109">
        <v>0</v>
      </c>
      <c r="G20" s="109"/>
      <c r="H20" s="115">
        <v>0</v>
      </c>
      <c r="I20" s="109"/>
      <c r="J20" s="115">
        <f t="shared" si="0"/>
        <v>0</v>
      </c>
      <c r="L20" s="10">
        <v>0</v>
      </c>
      <c r="N20" s="115">
        <v>0</v>
      </c>
      <c r="O20" s="109"/>
      <c r="P20" s="115">
        <v>0</v>
      </c>
      <c r="Q20" s="109"/>
      <c r="R20" s="109">
        <v>-167286225</v>
      </c>
      <c r="S20" s="109"/>
      <c r="T20" s="109">
        <f t="shared" si="1"/>
        <v>-167286225</v>
      </c>
      <c r="V20" s="10">
        <v>0.17</v>
      </c>
    </row>
    <row r="21" spans="1:22" ht="21.75" customHeight="1">
      <c r="A21" s="31" t="s">
        <v>21</v>
      </c>
      <c r="B21" s="31"/>
      <c r="D21" s="115">
        <v>0</v>
      </c>
      <c r="E21" s="109"/>
      <c r="F21" s="109">
        <v>-2711367598</v>
      </c>
      <c r="G21" s="109"/>
      <c r="H21" s="115">
        <v>0</v>
      </c>
      <c r="I21" s="109"/>
      <c r="J21" s="109">
        <f t="shared" si="0"/>
        <v>-2711367598</v>
      </c>
      <c r="L21" s="10">
        <v>5.33</v>
      </c>
      <c r="N21" s="109">
        <v>5618639946</v>
      </c>
      <c r="O21" s="109"/>
      <c r="P21" s="109">
        <v>-16854994113</v>
      </c>
      <c r="Q21" s="109"/>
      <c r="R21" s="109">
        <v>-30236613</v>
      </c>
      <c r="S21" s="109"/>
      <c r="T21" s="109">
        <f t="shared" si="1"/>
        <v>-11266590780</v>
      </c>
      <c r="V21" s="10">
        <v>11.35</v>
      </c>
    </row>
    <row r="22" spans="1:22" ht="21.75" customHeight="1">
      <c r="A22" s="31" t="s">
        <v>122</v>
      </c>
      <c r="B22" s="31"/>
      <c r="D22" s="115">
        <v>0</v>
      </c>
      <c r="E22" s="109"/>
      <c r="F22" s="109">
        <v>0</v>
      </c>
      <c r="G22" s="109"/>
      <c r="H22" s="115">
        <v>0</v>
      </c>
      <c r="I22" s="109"/>
      <c r="J22" s="115">
        <f t="shared" si="0"/>
        <v>0</v>
      </c>
      <c r="L22" s="10">
        <v>0</v>
      </c>
      <c r="N22" s="115">
        <v>0</v>
      </c>
      <c r="O22" s="109"/>
      <c r="P22" s="115">
        <v>0</v>
      </c>
      <c r="Q22" s="109"/>
      <c r="R22" s="109">
        <v>5534825</v>
      </c>
      <c r="S22" s="109"/>
      <c r="T22" s="109">
        <f t="shared" si="1"/>
        <v>5534825</v>
      </c>
      <c r="V22" s="10">
        <v>-0.01</v>
      </c>
    </row>
    <row r="23" spans="1:22" ht="21.75" customHeight="1">
      <c r="A23" s="31" t="s">
        <v>35</v>
      </c>
      <c r="B23" s="31"/>
      <c r="D23" s="109">
        <v>-630</v>
      </c>
      <c r="E23" s="109"/>
      <c r="F23" s="109">
        <v>3631200733</v>
      </c>
      <c r="G23" s="109"/>
      <c r="H23" s="115">
        <v>0</v>
      </c>
      <c r="I23" s="109"/>
      <c r="J23" s="109">
        <f t="shared" si="0"/>
        <v>3631200103</v>
      </c>
      <c r="L23" s="10">
        <v>-7.13</v>
      </c>
      <c r="N23" s="109">
        <v>3967843320</v>
      </c>
      <c r="O23" s="109"/>
      <c r="P23" s="109">
        <v>9265822559</v>
      </c>
      <c r="Q23" s="109"/>
      <c r="R23" s="115">
        <v>0</v>
      </c>
      <c r="S23" s="109"/>
      <c r="T23" s="109">
        <f t="shared" si="1"/>
        <v>13233665879</v>
      </c>
      <c r="V23" s="10">
        <v>-13.33</v>
      </c>
    </row>
    <row r="24" spans="1:22" ht="21.75" customHeight="1">
      <c r="A24" s="31" t="s">
        <v>59</v>
      </c>
      <c r="B24" s="31"/>
      <c r="D24" s="115">
        <v>0</v>
      </c>
      <c r="E24" s="109"/>
      <c r="F24" s="109">
        <v>-2214421187</v>
      </c>
      <c r="G24" s="109"/>
      <c r="H24" s="115">
        <v>0</v>
      </c>
      <c r="I24" s="109"/>
      <c r="J24" s="109">
        <f t="shared" si="0"/>
        <v>-2214421187</v>
      </c>
      <c r="L24" s="10">
        <v>4.3499999999999996</v>
      </c>
      <c r="N24" s="109">
        <v>343672520</v>
      </c>
      <c r="O24" s="109"/>
      <c r="P24" s="109">
        <v>-2193709323</v>
      </c>
      <c r="Q24" s="109"/>
      <c r="R24" s="115">
        <v>0</v>
      </c>
      <c r="S24" s="109"/>
      <c r="T24" s="109">
        <f t="shared" si="1"/>
        <v>-1850036803</v>
      </c>
      <c r="V24" s="10">
        <v>1.86</v>
      </c>
    </row>
    <row r="25" spans="1:22" s="38" customFormat="1" ht="21.75" customHeight="1">
      <c r="A25" s="31" t="s">
        <v>48</v>
      </c>
      <c r="B25" s="31"/>
      <c r="D25" s="115">
        <v>0</v>
      </c>
      <c r="E25" s="109"/>
      <c r="F25" s="109">
        <v>-9866741</v>
      </c>
      <c r="G25" s="109"/>
      <c r="H25" s="115">
        <v>0</v>
      </c>
      <c r="I25" s="109"/>
      <c r="J25" s="109">
        <f t="shared" si="0"/>
        <v>-9866741</v>
      </c>
      <c r="L25" s="10">
        <v>0.02</v>
      </c>
      <c r="N25" s="109">
        <v>41589310</v>
      </c>
      <c r="O25" s="109"/>
      <c r="P25" s="109">
        <v>-41030357</v>
      </c>
      <c r="Q25" s="109"/>
      <c r="R25" s="115">
        <v>0</v>
      </c>
      <c r="S25" s="109"/>
      <c r="T25" s="109">
        <f t="shared" si="1"/>
        <v>558953</v>
      </c>
      <c r="V25" s="10">
        <v>0</v>
      </c>
    </row>
    <row r="26" spans="1:22" ht="21.75" customHeight="1">
      <c r="A26" s="31" t="s">
        <v>24</v>
      </c>
      <c r="B26" s="31"/>
      <c r="D26" s="115">
        <v>0</v>
      </c>
      <c r="E26" s="109"/>
      <c r="F26" s="109">
        <v>-618497910</v>
      </c>
      <c r="G26" s="109"/>
      <c r="H26" s="115">
        <v>0</v>
      </c>
      <c r="I26" s="109"/>
      <c r="J26" s="109">
        <f t="shared" si="0"/>
        <v>-618497910</v>
      </c>
      <c r="L26" s="10">
        <v>1.22</v>
      </c>
      <c r="N26" s="109">
        <v>278800000</v>
      </c>
      <c r="O26" s="109"/>
      <c r="P26" s="109">
        <v>-550902511</v>
      </c>
      <c r="Q26" s="109"/>
      <c r="R26" s="115">
        <v>0</v>
      </c>
      <c r="S26" s="109"/>
      <c r="T26" s="109">
        <f t="shared" si="1"/>
        <v>-272102511</v>
      </c>
      <c r="V26" s="10">
        <v>0.27</v>
      </c>
    </row>
    <row r="27" spans="1:22" ht="21.75" customHeight="1">
      <c r="A27" s="31" t="s">
        <v>61</v>
      </c>
      <c r="B27" s="31"/>
      <c r="D27" s="109">
        <v>932907348</v>
      </c>
      <c r="E27" s="109"/>
      <c r="F27" s="109">
        <v>-2942388000</v>
      </c>
      <c r="G27" s="109"/>
      <c r="H27" s="115">
        <v>0</v>
      </c>
      <c r="I27" s="109"/>
      <c r="J27" s="109">
        <f t="shared" si="0"/>
        <v>-2009480652</v>
      </c>
      <c r="L27" s="10">
        <v>3.95</v>
      </c>
      <c r="N27" s="109">
        <v>932907348</v>
      </c>
      <c r="O27" s="109"/>
      <c r="P27" s="109">
        <v>-10477287000</v>
      </c>
      <c r="Q27" s="109"/>
      <c r="R27" s="115">
        <v>0</v>
      </c>
      <c r="S27" s="109"/>
      <c r="T27" s="109">
        <f t="shared" si="1"/>
        <v>-9544379652</v>
      </c>
      <c r="V27" s="10">
        <v>9.6199999999999992</v>
      </c>
    </row>
    <row r="28" spans="1:22" ht="21.75" customHeight="1">
      <c r="A28" s="31" t="s">
        <v>49</v>
      </c>
      <c r="B28" s="31"/>
      <c r="D28" s="115">
        <v>0</v>
      </c>
      <c r="E28" s="109"/>
      <c r="F28" s="109">
        <v>-97416900</v>
      </c>
      <c r="G28" s="109"/>
      <c r="H28" s="115">
        <v>0</v>
      </c>
      <c r="I28" s="109"/>
      <c r="J28" s="109">
        <f t="shared" si="0"/>
        <v>-97416900</v>
      </c>
      <c r="L28" s="10">
        <v>0.19</v>
      </c>
      <c r="N28" s="109">
        <v>2044000000</v>
      </c>
      <c r="O28" s="109"/>
      <c r="P28" s="109">
        <v>-619293150</v>
      </c>
      <c r="Q28" s="109"/>
      <c r="R28" s="115">
        <v>0</v>
      </c>
      <c r="S28" s="109"/>
      <c r="T28" s="109">
        <f t="shared" si="1"/>
        <v>1424706850</v>
      </c>
      <c r="V28" s="10">
        <v>-1.44</v>
      </c>
    </row>
    <row r="29" spans="1:22" ht="21.75" customHeight="1">
      <c r="A29" s="31" t="s">
        <v>62</v>
      </c>
      <c r="B29" s="31"/>
      <c r="D29" s="109">
        <v>2224259551</v>
      </c>
      <c r="E29" s="109"/>
      <c r="F29" s="109">
        <v>-7750335062</v>
      </c>
      <c r="G29" s="109"/>
      <c r="H29" s="115">
        <v>0</v>
      </c>
      <c r="I29" s="109"/>
      <c r="J29" s="109">
        <f t="shared" si="0"/>
        <v>-5526075511</v>
      </c>
      <c r="L29" s="10">
        <v>10.86</v>
      </c>
      <c r="N29" s="109">
        <v>2224259551</v>
      </c>
      <c r="O29" s="109"/>
      <c r="P29" s="109">
        <v>2797820505</v>
      </c>
      <c r="Q29" s="109"/>
      <c r="R29" s="115">
        <v>0</v>
      </c>
      <c r="S29" s="109"/>
      <c r="T29" s="109">
        <f t="shared" si="1"/>
        <v>5022080056</v>
      </c>
      <c r="V29" s="10">
        <v>-5.0599999999999996</v>
      </c>
    </row>
    <row r="30" spans="1:22" ht="21.75" customHeight="1">
      <c r="A30" s="31" t="s">
        <v>42</v>
      </c>
      <c r="B30" s="31"/>
      <c r="D30" s="109">
        <v>114861669</v>
      </c>
      <c r="E30" s="109"/>
      <c r="F30" s="109">
        <v>118586119</v>
      </c>
      <c r="G30" s="109"/>
      <c r="H30" s="115">
        <v>0</v>
      </c>
      <c r="I30" s="109"/>
      <c r="J30" s="109">
        <f t="shared" si="0"/>
        <v>233447788</v>
      </c>
      <c r="L30" s="10">
        <v>-0.46</v>
      </c>
      <c r="N30" s="109">
        <v>114861669</v>
      </c>
      <c r="O30" s="109"/>
      <c r="P30" s="109">
        <v>-2818700833</v>
      </c>
      <c r="Q30" s="109"/>
      <c r="R30" s="115">
        <v>0</v>
      </c>
      <c r="S30" s="109"/>
      <c r="T30" s="109">
        <f t="shared" si="1"/>
        <v>-2703839164</v>
      </c>
      <c r="V30" s="10">
        <v>2.72</v>
      </c>
    </row>
    <row r="31" spans="1:22" ht="21.75" customHeight="1">
      <c r="A31" s="31" t="s">
        <v>40</v>
      </c>
      <c r="B31" s="31"/>
      <c r="D31" s="115">
        <v>0</v>
      </c>
      <c r="E31" s="109"/>
      <c r="F31" s="109">
        <v>-97416899</v>
      </c>
      <c r="G31" s="109"/>
      <c r="H31" s="115">
        <v>0</v>
      </c>
      <c r="I31" s="109"/>
      <c r="J31" s="109">
        <f t="shared" si="0"/>
        <v>-97416899</v>
      </c>
      <c r="L31" s="10">
        <v>0.19</v>
      </c>
      <c r="N31" s="109">
        <v>571040868</v>
      </c>
      <c r="O31" s="109"/>
      <c r="P31" s="109">
        <v>-1303425895</v>
      </c>
      <c r="Q31" s="109"/>
      <c r="R31" s="115">
        <v>0</v>
      </c>
      <c r="S31" s="109"/>
      <c r="T31" s="109">
        <f t="shared" si="1"/>
        <v>-732385027</v>
      </c>
      <c r="V31" s="10">
        <v>0.74</v>
      </c>
    </row>
    <row r="32" spans="1:22" ht="21.75" customHeight="1">
      <c r="A32" s="31" t="s">
        <v>67</v>
      </c>
      <c r="B32" s="31"/>
      <c r="D32" s="115">
        <v>0</v>
      </c>
      <c r="E32" s="109"/>
      <c r="F32" s="109">
        <v>-274841205</v>
      </c>
      <c r="G32" s="109"/>
      <c r="H32" s="115">
        <v>0</v>
      </c>
      <c r="I32" s="109"/>
      <c r="J32" s="109">
        <f t="shared" si="0"/>
        <v>-274841205</v>
      </c>
      <c r="L32" s="10">
        <v>0.54</v>
      </c>
      <c r="N32" s="109">
        <v>250358089</v>
      </c>
      <c r="O32" s="109"/>
      <c r="P32" s="109">
        <v>-1418030217</v>
      </c>
      <c r="Q32" s="109"/>
      <c r="R32" s="115">
        <v>0</v>
      </c>
      <c r="S32" s="109"/>
      <c r="T32" s="109">
        <f t="shared" si="1"/>
        <v>-1167672128</v>
      </c>
      <c r="V32" s="10">
        <v>1.18</v>
      </c>
    </row>
    <row r="33" spans="1:22" ht="21.75" customHeight="1">
      <c r="A33" s="31" t="s">
        <v>28</v>
      </c>
      <c r="B33" s="31"/>
      <c r="D33" s="115">
        <v>0</v>
      </c>
      <c r="E33" s="109"/>
      <c r="F33" s="109">
        <v>-5261333899</v>
      </c>
      <c r="G33" s="109"/>
      <c r="H33" s="115">
        <v>0</v>
      </c>
      <c r="I33" s="109"/>
      <c r="J33" s="109">
        <f t="shared" si="0"/>
        <v>-5261333899</v>
      </c>
      <c r="L33" s="10">
        <v>10.34</v>
      </c>
      <c r="N33" s="109">
        <v>5812032733</v>
      </c>
      <c r="O33" s="109"/>
      <c r="P33" s="109">
        <v>-12931479285</v>
      </c>
      <c r="Q33" s="109"/>
      <c r="R33" s="115">
        <v>0</v>
      </c>
      <c r="S33" s="109"/>
      <c r="T33" s="109">
        <f t="shared" si="1"/>
        <v>-7119446552</v>
      </c>
      <c r="V33" s="10">
        <v>7.17</v>
      </c>
    </row>
    <row r="34" spans="1:22" ht="21.75" customHeight="1">
      <c r="A34" s="31" t="s">
        <v>27</v>
      </c>
      <c r="B34" s="31"/>
      <c r="D34" s="115">
        <v>0</v>
      </c>
      <c r="E34" s="109"/>
      <c r="F34" s="109">
        <v>-4970250</v>
      </c>
      <c r="G34" s="109"/>
      <c r="H34" s="115">
        <v>0</v>
      </c>
      <c r="I34" s="109"/>
      <c r="J34" s="109">
        <f t="shared" si="0"/>
        <v>-4970250</v>
      </c>
      <c r="L34" s="10">
        <v>0.01</v>
      </c>
      <c r="N34" s="109">
        <v>13736559</v>
      </c>
      <c r="O34" s="109"/>
      <c r="P34" s="109">
        <v>4957886</v>
      </c>
      <c r="Q34" s="109"/>
      <c r="R34" s="115">
        <v>0</v>
      </c>
      <c r="S34" s="109"/>
      <c r="T34" s="109">
        <f t="shared" si="1"/>
        <v>18694445</v>
      </c>
      <c r="V34" s="10">
        <v>-0.02</v>
      </c>
    </row>
    <row r="35" spans="1:22" ht="21.75" customHeight="1">
      <c r="A35" s="31" t="s">
        <v>51</v>
      </c>
      <c r="B35" s="31"/>
      <c r="D35" s="115">
        <v>0</v>
      </c>
      <c r="E35" s="109"/>
      <c r="F35" s="109">
        <v>1014703218</v>
      </c>
      <c r="G35" s="109"/>
      <c r="H35" s="115">
        <v>0</v>
      </c>
      <c r="I35" s="109"/>
      <c r="J35" s="109">
        <f t="shared" si="0"/>
        <v>1014703218</v>
      </c>
      <c r="L35" s="10">
        <v>-1.99</v>
      </c>
      <c r="N35" s="109">
        <v>1647363200</v>
      </c>
      <c r="O35" s="109"/>
      <c r="P35" s="109">
        <v>3011943269</v>
      </c>
      <c r="Q35" s="109"/>
      <c r="R35" s="115">
        <v>0</v>
      </c>
      <c r="S35" s="109"/>
      <c r="T35" s="109">
        <f t="shared" si="1"/>
        <v>4659306469</v>
      </c>
      <c r="V35" s="10">
        <v>-4.6900000000000004</v>
      </c>
    </row>
    <row r="36" spans="1:22" ht="21.75" customHeight="1">
      <c r="A36" s="31" t="s">
        <v>47</v>
      </c>
      <c r="B36" s="31"/>
      <c r="D36" s="115">
        <v>0</v>
      </c>
      <c r="E36" s="109"/>
      <c r="F36" s="109">
        <v>-4912636529</v>
      </c>
      <c r="G36" s="109"/>
      <c r="H36" s="115">
        <v>0</v>
      </c>
      <c r="I36" s="109"/>
      <c r="J36" s="109">
        <f t="shared" si="0"/>
        <v>-4912636529</v>
      </c>
      <c r="L36" s="10">
        <v>9.65</v>
      </c>
      <c r="N36" s="109">
        <v>241087286</v>
      </c>
      <c r="O36" s="109"/>
      <c r="P36" s="109">
        <v>-15866302293</v>
      </c>
      <c r="Q36" s="109"/>
      <c r="R36" s="115">
        <v>0</v>
      </c>
      <c r="S36" s="109"/>
      <c r="T36" s="109">
        <f t="shared" si="1"/>
        <v>-15625215007</v>
      </c>
      <c r="V36" s="10">
        <v>15.74</v>
      </c>
    </row>
    <row r="37" spans="1:22" ht="21.75" customHeight="1">
      <c r="A37" s="31" t="s">
        <v>23</v>
      </c>
      <c r="B37" s="31"/>
      <c r="D37" s="109">
        <v>-130</v>
      </c>
      <c r="E37" s="109"/>
      <c r="F37" s="109">
        <v>-4390603332</v>
      </c>
      <c r="G37" s="109"/>
      <c r="H37" s="115">
        <v>0</v>
      </c>
      <c r="I37" s="109"/>
      <c r="J37" s="109">
        <f t="shared" si="0"/>
        <v>-4390603462</v>
      </c>
      <c r="L37" s="10">
        <v>8.6300000000000008</v>
      </c>
      <c r="N37" s="109">
        <v>1979149984</v>
      </c>
      <c r="O37" s="109"/>
      <c r="P37" s="109">
        <v>-10054391187</v>
      </c>
      <c r="Q37" s="109"/>
      <c r="R37" s="115">
        <v>0</v>
      </c>
      <c r="S37" s="109"/>
      <c r="T37" s="109">
        <f t="shared" si="1"/>
        <v>-8075241203</v>
      </c>
      <c r="V37" s="10">
        <v>8.14</v>
      </c>
    </row>
    <row r="38" spans="1:22" ht="21.75" customHeight="1">
      <c r="A38" s="31" t="s">
        <v>22</v>
      </c>
      <c r="B38" s="31"/>
      <c r="D38" s="109">
        <v>-17</v>
      </c>
      <c r="E38" s="109"/>
      <c r="F38" s="109">
        <v>-2603587615</v>
      </c>
      <c r="G38" s="109"/>
      <c r="H38" s="115">
        <v>0</v>
      </c>
      <c r="I38" s="109"/>
      <c r="J38" s="109">
        <f t="shared" si="0"/>
        <v>-2603587632</v>
      </c>
      <c r="L38" s="10">
        <v>5.12</v>
      </c>
      <c r="N38" s="109">
        <v>339892492</v>
      </c>
      <c r="O38" s="109"/>
      <c r="P38" s="109">
        <v>-7930011133</v>
      </c>
      <c r="Q38" s="109"/>
      <c r="R38" s="115">
        <v>0</v>
      </c>
      <c r="S38" s="109"/>
      <c r="T38" s="109">
        <f t="shared" si="1"/>
        <v>-7590118641</v>
      </c>
      <c r="V38" s="10">
        <v>7.65</v>
      </c>
    </row>
    <row r="39" spans="1:22" ht="21.75" customHeight="1">
      <c r="A39" s="31" t="s">
        <v>26</v>
      </c>
      <c r="B39" s="31"/>
      <c r="D39" s="115">
        <v>0</v>
      </c>
      <c r="E39" s="109"/>
      <c r="F39" s="109">
        <v>-1203484406</v>
      </c>
      <c r="G39" s="109"/>
      <c r="H39" s="115">
        <v>0</v>
      </c>
      <c r="I39" s="109"/>
      <c r="J39" s="109">
        <f t="shared" si="0"/>
        <v>-1203484406</v>
      </c>
      <c r="L39" s="10">
        <v>2.36</v>
      </c>
      <c r="N39" s="109">
        <v>189170000</v>
      </c>
      <c r="O39" s="109"/>
      <c r="P39" s="109">
        <v>-2765790352</v>
      </c>
      <c r="Q39" s="109"/>
      <c r="R39" s="115">
        <v>0</v>
      </c>
      <c r="S39" s="109"/>
      <c r="T39" s="109">
        <f t="shared" si="1"/>
        <v>-2576620352</v>
      </c>
      <c r="V39" s="10">
        <v>2.6</v>
      </c>
    </row>
    <row r="40" spans="1:22" ht="21.75" customHeight="1">
      <c r="A40" s="31" t="s">
        <v>29</v>
      </c>
      <c r="B40" s="31"/>
      <c r="D40" s="115">
        <v>0</v>
      </c>
      <c r="E40" s="109"/>
      <c r="F40" s="109">
        <v>-1588491900</v>
      </c>
      <c r="G40" s="109"/>
      <c r="H40" s="115">
        <v>0</v>
      </c>
      <c r="I40" s="109"/>
      <c r="J40" s="109">
        <f t="shared" si="0"/>
        <v>-1588491900</v>
      </c>
      <c r="L40" s="10">
        <v>3.12</v>
      </c>
      <c r="N40" s="109">
        <v>2446123522</v>
      </c>
      <c r="O40" s="109"/>
      <c r="P40" s="109">
        <v>-4765475700</v>
      </c>
      <c r="Q40" s="109"/>
      <c r="R40" s="115">
        <v>0</v>
      </c>
      <c r="S40" s="109"/>
      <c r="T40" s="109">
        <f t="shared" si="1"/>
        <v>-2319352178</v>
      </c>
      <c r="V40" s="10">
        <v>2.34</v>
      </c>
    </row>
    <row r="41" spans="1:22" ht="21.75" customHeight="1">
      <c r="A41" s="31" t="s">
        <v>53</v>
      </c>
      <c r="B41" s="31"/>
      <c r="D41" s="115">
        <v>0</v>
      </c>
      <c r="E41" s="109"/>
      <c r="F41" s="109">
        <v>-235490639</v>
      </c>
      <c r="G41" s="109"/>
      <c r="H41" s="115">
        <v>0</v>
      </c>
      <c r="I41" s="109"/>
      <c r="J41" s="109">
        <f t="shared" si="0"/>
        <v>-235490639</v>
      </c>
      <c r="L41" s="10">
        <v>0.46</v>
      </c>
      <c r="N41" s="109">
        <v>68155852</v>
      </c>
      <c r="O41" s="109"/>
      <c r="P41" s="109">
        <v>-742140566</v>
      </c>
      <c r="Q41" s="109"/>
      <c r="R41" s="115">
        <v>0</v>
      </c>
      <c r="S41" s="109"/>
      <c r="T41" s="109">
        <f t="shared" si="1"/>
        <v>-673984714</v>
      </c>
      <c r="V41" s="10">
        <v>0.68</v>
      </c>
    </row>
    <row r="42" spans="1:22" ht="21.75" customHeight="1">
      <c r="A42" s="31" t="s">
        <v>37</v>
      </c>
      <c r="B42" s="31"/>
      <c r="D42" s="115">
        <v>0</v>
      </c>
      <c r="E42" s="109"/>
      <c r="F42" s="109">
        <v>-272587595</v>
      </c>
      <c r="G42" s="109"/>
      <c r="H42" s="115">
        <v>0</v>
      </c>
      <c r="I42" s="109"/>
      <c r="J42" s="109">
        <f t="shared" si="0"/>
        <v>-272587595</v>
      </c>
      <c r="L42" s="10">
        <v>0.54</v>
      </c>
      <c r="N42" s="109">
        <v>155075267</v>
      </c>
      <c r="O42" s="109"/>
      <c r="P42" s="109">
        <v>-2237314398</v>
      </c>
      <c r="Q42" s="109"/>
      <c r="R42" s="115">
        <v>0</v>
      </c>
      <c r="S42" s="109"/>
      <c r="T42" s="109">
        <f t="shared" si="1"/>
        <v>-2082239131</v>
      </c>
      <c r="V42" s="10">
        <v>2.1</v>
      </c>
    </row>
    <row r="43" spans="1:22" ht="21.75" customHeight="1">
      <c r="A43" s="31" t="s">
        <v>38</v>
      </c>
      <c r="B43" s="31"/>
      <c r="D43" s="115">
        <v>0</v>
      </c>
      <c r="E43" s="109"/>
      <c r="F43" s="109">
        <v>0</v>
      </c>
      <c r="G43" s="109"/>
      <c r="H43" s="115">
        <v>0</v>
      </c>
      <c r="I43" s="109"/>
      <c r="J43" s="109">
        <f t="shared" si="0"/>
        <v>0</v>
      </c>
      <c r="L43" s="10">
        <v>0</v>
      </c>
      <c r="N43" s="109">
        <v>3086915000</v>
      </c>
      <c r="O43" s="109"/>
      <c r="P43" s="109">
        <v>0</v>
      </c>
      <c r="Q43" s="109"/>
      <c r="R43" s="115">
        <v>0</v>
      </c>
      <c r="S43" s="109"/>
      <c r="T43" s="109">
        <f t="shared" si="1"/>
        <v>3086915000</v>
      </c>
      <c r="V43" s="10">
        <v>-3.11</v>
      </c>
    </row>
    <row r="44" spans="1:22" ht="21.75" customHeight="1">
      <c r="A44" s="31" t="s">
        <v>34</v>
      </c>
      <c r="B44" s="31"/>
      <c r="D44" s="115">
        <v>0</v>
      </c>
      <c r="E44" s="109"/>
      <c r="F44" s="109">
        <v>-301301738</v>
      </c>
      <c r="G44" s="109"/>
      <c r="H44" s="115">
        <v>0</v>
      </c>
      <c r="I44" s="109"/>
      <c r="J44" s="109">
        <f t="shared" si="0"/>
        <v>-301301738</v>
      </c>
      <c r="L44" s="10">
        <v>0.59</v>
      </c>
      <c r="N44" s="109">
        <v>1943902429</v>
      </c>
      <c r="O44" s="109"/>
      <c r="P44" s="109">
        <v>-9039052169</v>
      </c>
      <c r="Q44" s="109"/>
      <c r="R44" s="115">
        <v>0</v>
      </c>
      <c r="S44" s="109"/>
      <c r="T44" s="109">
        <f t="shared" si="1"/>
        <v>-7095149740</v>
      </c>
      <c r="V44" s="10">
        <v>7.15</v>
      </c>
    </row>
    <row r="45" spans="1:22" ht="21.75" customHeight="1">
      <c r="A45" s="31" t="s">
        <v>41</v>
      </c>
      <c r="B45" s="31"/>
      <c r="D45" s="115">
        <v>0</v>
      </c>
      <c r="E45" s="109"/>
      <c r="F45" s="109">
        <v>752472042</v>
      </c>
      <c r="G45" s="109"/>
      <c r="H45" s="115">
        <v>0</v>
      </c>
      <c r="I45" s="109"/>
      <c r="J45" s="109">
        <f t="shared" si="0"/>
        <v>752472042</v>
      </c>
      <c r="L45" s="10">
        <v>-1.48</v>
      </c>
      <c r="N45" s="109">
        <v>598328544</v>
      </c>
      <c r="O45" s="109"/>
      <c r="P45" s="109">
        <v>838575808</v>
      </c>
      <c r="Q45" s="109"/>
      <c r="R45" s="115">
        <v>0</v>
      </c>
      <c r="S45" s="109"/>
      <c r="T45" s="109">
        <f t="shared" si="1"/>
        <v>1436904352</v>
      </c>
      <c r="V45" s="10">
        <v>-1.45</v>
      </c>
    </row>
    <row r="46" spans="1:22" ht="21.75" customHeight="1">
      <c r="A46" s="31" t="s">
        <v>36</v>
      </c>
      <c r="B46" s="31"/>
      <c r="D46" s="109">
        <v>53655706</v>
      </c>
      <c r="E46" s="109"/>
      <c r="F46" s="109">
        <v>-360740745</v>
      </c>
      <c r="G46" s="109"/>
      <c r="H46" s="115">
        <v>0</v>
      </c>
      <c r="I46" s="109"/>
      <c r="J46" s="109">
        <f t="shared" si="0"/>
        <v>-307085039</v>
      </c>
      <c r="L46" s="10">
        <v>0.6</v>
      </c>
      <c r="N46" s="109">
        <v>53655706</v>
      </c>
      <c r="O46" s="109"/>
      <c r="P46" s="109">
        <v>-1554979369</v>
      </c>
      <c r="Q46" s="109"/>
      <c r="R46" s="115">
        <v>0</v>
      </c>
      <c r="S46" s="109"/>
      <c r="T46" s="109">
        <f t="shared" si="1"/>
        <v>-1501323663</v>
      </c>
      <c r="V46" s="10">
        <v>1.51</v>
      </c>
    </row>
    <row r="47" spans="1:22" ht="21.75" customHeight="1">
      <c r="A47" s="31" t="s">
        <v>30</v>
      </c>
      <c r="B47" s="31"/>
      <c r="D47" s="115">
        <v>0</v>
      </c>
      <c r="E47" s="109"/>
      <c r="F47" s="109">
        <v>-1104389550</v>
      </c>
      <c r="G47" s="109"/>
      <c r="H47" s="115">
        <v>0</v>
      </c>
      <c r="I47" s="109"/>
      <c r="J47" s="109">
        <f t="shared" si="0"/>
        <v>-1104389550</v>
      </c>
      <c r="L47" s="10">
        <v>2.17</v>
      </c>
      <c r="N47" s="109">
        <v>2090000000</v>
      </c>
      <c r="O47" s="109"/>
      <c r="P47" s="109">
        <v>-7391755800</v>
      </c>
      <c r="Q47" s="109"/>
      <c r="R47" s="115">
        <v>0</v>
      </c>
      <c r="S47" s="109"/>
      <c r="T47" s="109">
        <f t="shared" si="1"/>
        <v>-5301755800</v>
      </c>
      <c r="V47" s="10">
        <v>5.34</v>
      </c>
    </row>
    <row r="48" spans="1:22" ht="21.75" customHeight="1">
      <c r="A48" s="31" t="s">
        <v>46</v>
      </c>
      <c r="B48" s="31"/>
      <c r="D48" s="115">
        <v>0</v>
      </c>
      <c r="E48" s="109"/>
      <c r="F48" s="109">
        <v>-1174967100</v>
      </c>
      <c r="G48" s="109"/>
      <c r="H48" s="115">
        <v>0</v>
      </c>
      <c r="I48" s="109"/>
      <c r="J48" s="109">
        <f t="shared" si="0"/>
        <v>-1174967100</v>
      </c>
      <c r="L48" s="10">
        <v>2.31</v>
      </c>
      <c r="N48" s="109">
        <v>2520000000</v>
      </c>
      <c r="O48" s="109"/>
      <c r="P48" s="109">
        <v>-13413710700</v>
      </c>
      <c r="Q48" s="109"/>
      <c r="R48" s="115">
        <v>0</v>
      </c>
      <c r="S48" s="109"/>
      <c r="T48" s="109">
        <f t="shared" si="1"/>
        <v>-10893710700</v>
      </c>
      <c r="V48" s="10">
        <v>10.98</v>
      </c>
    </row>
    <row r="49" spans="1:22" ht="21.75" customHeight="1">
      <c r="A49" s="31" t="s">
        <v>31</v>
      </c>
      <c r="B49" s="31"/>
      <c r="D49" s="115">
        <v>0</v>
      </c>
      <c r="E49" s="109"/>
      <c r="F49" s="109">
        <v>-1030895854</v>
      </c>
      <c r="G49" s="109"/>
      <c r="H49" s="115">
        <v>0</v>
      </c>
      <c r="I49" s="109"/>
      <c r="J49" s="109">
        <f t="shared" si="0"/>
        <v>-1030895854</v>
      </c>
      <c r="L49" s="10">
        <v>2.0299999999999998</v>
      </c>
      <c r="N49" s="109">
        <v>799117276</v>
      </c>
      <c r="O49" s="109"/>
      <c r="P49" s="109">
        <v>-2916576189</v>
      </c>
      <c r="Q49" s="109"/>
      <c r="R49" s="115">
        <v>0</v>
      </c>
      <c r="S49" s="109"/>
      <c r="T49" s="109">
        <f t="shared" si="1"/>
        <v>-2117458913</v>
      </c>
      <c r="V49" s="10">
        <v>2.13</v>
      </c>
    </row>
    <row r="50" spans="1:22" ht="21.75" customHeight="1">
      <c r="A50" s="31" t="s">
        <v>56</v>
      </c>
      <c r="B50" s="31"/>
      <c r="D50" s="109">
        <v>209292553</v>
      </c>
      <c r="E50" s="109"/>
      <c r="F50" s="109">
        <v>-364530560</v>
      </c>
      <c r="G50" s="109"/>
      <c r="H50" s="115">
        <v>0</v>
      </c>
      <c r="I50" s="109"/>
      <c r="J50" s="109">
        <f t="shared" si="0"/>
        <v>-155238007</v>
      </c>
      <c r="L50" s="10">
        <v>0.3</v>
      </c>
      <c r="N50" s="109">
        <v>209292553</v>
      </c>
      <c r="O50" s="109"/>
      <c r="P50" s="109">
        <v>-1808301206</v>
      </c>
      <c r="Q50" s="109"/>
      <c r="R50" s="115">
        <v>0</v>
      </c>
      <c r="S50" s="109"/>
      <c r="T50" s="109">
        <f t="shared" si="1"/>
        <v>-1599008653</v>
      </c>
      <c r="V50" s="10">
        <v>1.61</v>
      </c>
    </row>
    <row r="51" spans="1:22" ht="21.75" customHeight="1">
      <c r="A51" s="31" t="s">
        <v>64</v>
      </c>
      <c r="B51" s="31"/>
      <c r="D51" s="115">
        <v>0</v>
      </c>
      <c r="E51" s="109"/>
      <c r="F51" s="109">
        <v>-77585602</v>
      </c>
      <c r="G51" s="109"/>
      <c r="H51" s="115">
        <v>0</v>
      </c>
      <c r="I51" s="109"/>
      <c r="J51" s="109">
        <f t="shared" si="0"/>
        <v>-77585602</v>
      </c>
      <c r="L51" s="10">
        <v>0.15</v>
      </c>
      <c r="N51" s="109">
        <v>143500000</v>
      </c>
      <c r="O51" s="109"/>
      <c r="P51" s="109">
        <v>-630078599</v>
      </c>
      <c r="Q51" s="109"/>
      <c r="R51" s="115">
        <v>0</v>
      </c>
      <c r="S51" s="109"/>
      <c r="T51" s="109">
        <f t="shared" si="1"/>
        <v>-486578599</v>
      </c>
      <c r="V51" s="10">
        <v>0.49</v>
      </c>
    </row>
    <row r="52" spans="1:22" ht="21.75" customHeight="1">
      <c r="A52" s="31" t="s">
        <v>19</v>
      </c>
      <c r="B52" s="31"/>
      <c r="D52" s="115">
        <v>0</v>
      </c>
      <c r="E52" s="109"/>
      <c r="F52" s="109">
        <v>-975243830</v>
      </c>
      <c r="G52" s="109"/>
      <c r="H52" s="115">
        <v>0</v>
      </c>
      <c r="I52" s="109"/>
      <c r="J52" s="109">
        <f t="shared" si="0"/>
        <v>-975243830</v>
      </c>
      <c r="L52" s="10">
        <v>1.92</v>
      </c>
      <c r="N52" s="109">
        <v>288270343</v>
      </c>
      <c r="O52" s="109"/>
      <c r="P52" s="109">
        <v>-4672444892</v>
      </c>
      <c r="Q52" s="109"/>
      <c r="R52" s="115">
        <v>0</v>
      </c>
      <c r="S52" s="109"/>
      <c r="T52" s="109">
        <f t="shared" si="1"/>
        <v>-4384174549</v>
      </c>
      <c r="V52" s="10">
        <v>4.42</v>
      </c>
    </row>
    <row r="53" spans="1:22" ht="21.75" customHeight="1">
      <c r="A53" s="31" t="s">
        <v>32</v>
      </c>
      <c r="B53" s="31"/>
      <c r="D53" s="115">
        <v>0</v>
      </c>
      <c r="E53" s="109"/>
      <c r="F53" s="109">
        <v>-354279420</v>
      </c>
      <c r="G53" s="109"/>
      <c r="H53" s="115">
        <v>0</v>
      </c>
      <c r="I53" s="109"/>
      <c r="J53" s="109">
        <f t="shared" si="0"/>
        <v>-354279420</v>
      </c>
      <c r="L53" s="10">
        <v>0.7</v>
      </c>
      <c r="N53" s="109">
        <v>73043686</v>
      </c>
      <c r="O53" s="109"/>
      <c r="P53" s="109">
        <v>87476400</v>
      </c>
      <c r="Q53" s="109"/>
      <c r="R53" s="115">
        <v>0</v>
      </c>
      <c r="S53" s="109"/>
      <c r="T53" s="109">
        <f t="shared" si="1"/>
        <v>160520086</v>
      </c>
      <c r="V53" s="10">
        <v>-0.16</v>
      </c>
    </row>
    <row r="54" spans="1:22" ht="21.75" customHeight="1">
      <c r="A54" s="31" t="s">
        <v>66</v>
      </c>
      <c r="B54" s="31"/>
      <c r="D54" s="109">
        <v>250000000</v>
      </c>
      <c r="E54" s="109"/>
      <c r="F54" s="109">
        <v>-497025000</v>
      </c>
      <c r="G54" s="109"/>
      <c r="H54" s="115">
        <v>0</v>
      </c>
      <c r="I54" s="109"/>
      <c r="J54" s="109">
        <f t="shared" si="0"/>
        <v>-247025000</v>
      </c>
      <c r="L54" s="10">
        <v>0.49</v>
      </c>
      <c r="N54" s="109">
        <v>250000000</v>
      </c>
      <c r="O54" s="109"/>
      <c r="P54" s="109">
        <v>1081812917</v>
      </c>
      <c r="Q54" s="109"/>
      <c r="R54" s="115">
        <v>0</v>
      </c>
      <c r="S54" s="109"/>
      <c r="T54" s="109">
        <f t="shared" si="1"/>
        <v>1331812917</v>
      </c>
      <c r="V54" s="10">
        <v>-1.34</v>
      </c>
    </row>
    <row r="55" spans="1:22" ht="21.75" customHeight="1">
      <c r="A55" s="31" t="s">
        <v>63</v>
      </c>
      <c r="B55" s="31"/>
      <c r="D55" s="115">
        <v>0</v>
      </c>
      <c r="E55" s="109"/>
      <c r="F55" s="109">
        <v>-187630912</v>
      </c>
      <c r="G55" s="109"/>
      <c r="H55" s="115">
        <v>0</v>
      </c>
      <c r="I55" s="109"/>
      <c r="J55" s="109">
        <f t="shared" si="0"/>
        <v>-187630912</v>
      </c>
      <c r="L55" s="10">
        <v>0.37</v>
      </c>
      <c r="N55" s="115">
        <v>0</v>
      </c>
      <c r="O55" s="109"/>
      <c r="P55" s="109">
        <v>-900372332</v>
      </c>
      <c r="Q55" s="109"/>
      <c r="R55" s="115">
        <v>0</v>
      </c>
      <c r="S55" s="109"/>
      <c r="T55" s="109">
        <f t="shared" si="1"/>
        <v>-900372332</v>
      </c>
      <c r="V55" s="10">
        <v>0.91</v>
      </c>
    </row>
    <row r="56" spans="1:22" ht="21.75" customHeight="1">
      <c r="A56" s="31" t="s">
        <v>45</v>
      </c>
      <c r="B56" s="31"/>
      <c r="D56" s="115">
        <v>0</v>
      </c>
      <c r="E56" s="109"/>
      <c r="F56" s="109">
        <v>-325325439</v>
      </c>
      <c r="G56" s="109"/>
      <c r="H56" s="115">
        <v>0</v>
      </c>
      <c r="I56" s="109"/>
      <c r="J56" s="109">
        <f t="shared" si="0"/>
        <v>-325325439</v>
      </c>
      <c r="L56" s="10">
        <v>0.64</v>
      </c>
      <c r="N56" s="115">
        <v>0</v>
      </c>
      <c r="O56" s="109"/>
      <c r="P56" s="109">
        <v>-1888163335</v>
      </c>
      <c r="Q56" s="109"/>
      <c r="R56" s="115">
        <v>0</v>
      </c>
      <c r="S56" s="109"/>
      <c r="T56" s="109">
        <f t="shared" si="1"/>
        <v>-1888163335</v>
      </c>
      <c r="V56" s="10">
        <v>1.9</v>
      </c>
    </row>
    <row r="57" spans="1:22" ht="21.75" customHeight="1">
      <c r="A57" s="31" t="s">
        <v>55</v>
      </c>
      <c r="B57" s="31"/>
      <c r="D57" s="115">
        <v>0</v>
      </c>
      <c r="E57" s="109"/>
      <c r="F57" s="109">
        <v>-178929000</v>
      </c>
      <c r="G57" s="109"/>
      <c r="H57" s="115">
        <v>0</v>
      </c>
      <c r="I57" s="109"/>
      <c r="J57" s="109">
        <f t="shared" si="0"/>
        <v>-178929000</v>
      </c>
      <c r="L57" s="10">
        <v>0.35</v>
      </c>
      <c r="N57" s="115">
        <v>0</v>
      </c>
      <c r="O57" s="109"/>
      <c r="P57" s="109">
        <v>-809729693</v>
      </c>
      <c r="Q57" s="109"/>
      <c r="R57" s="115">
        <v>0</v>
      </c>
      <c r="S57" s="109"/>
      <c r="T57" s="109">
        <f t="shared" si="1"/>
        <v>-809729693</v>
      </c>
      <c r="V57" s="10">
        <v>0.82</v>
      </c>
    </row>
    <row r="58" spans="1:22" ht="21.75" customHeight="1">
      <c r="A58" s="31" t="s">
        <v>44</v>
      </c>
      <c r="B58" s="31"/>
      <c r="D58" s="115">
        <v>0</v>
      </c>
      <c r="E58" s="109"/>
      <c r="F58" s="109">
        <v>-1383729529</v>
      </c>
      <c r="G58" s="109"/>
      <c r="H58" s="115">
        <v>0</v>
      </c>
      <c r="I58" s="109"/>
      <c r="J58" s="109">
        <f t="shared" si="0"/>
        <v>-1383729529</v>
      </c>
      <c r="L58" s="10">
        <v>2.72</v>
      </c>
      <c r="N58" s="115">
        <v>0</v>
      </c>
      <c r="O58" s="109"/>
      <c r="P58" s="109">
        <v>-5095750942</v>
      </c>
      <c r="Q58" s="109"/>
      <c r="R58" s="115">
        <v>0</v>
      </c>
      <c r="S58" s="109"/>
      <c r="T58" s="109">
        <f t="shared" si="1"/>
        <v>-5095750942</v>
      </c>
      <c r="V58" s="10">
        <v>5.13</v>
      </c>
    </row>
    <row r="59" spans="1:22" ht="21.75" customHeight="1">
      <c r="A59" s="31" t="s">
        <v>39</v>
      </c>
      <c r="B59" s="31"/>
      <c r="D59" s="115">
        <v>0</v>
      </c>
      <c r="E59" s="109"/>
      <c r="F59" s="109">
        <v>0</v>
      </c>
      <c r="G59" s="109"/>
      <c r="H59" s="115">
        <v>0</v>
      </c>
      <c r="I59" s="109"/>
      <c r="J59" s="109">
        <f t="shared" si="0"/>
        <v>0</v>
      </c>
      <c r="L59" s="10">
        <v>0</v>
      </c>
      <c r="N59" s="115">
        <v>0</v>
      </c>
      <c r="O59" s="109"/>
      <c r="P59" s="109">
        <v>-208</v>
      </c>
      <c r="Q59" s="109"/>
      <c r="R59" s="115">
        <v>0</v>
      </c>
      <c r="S59" s="109"/>
      <c r="T59" s="109">
        <f t="shared" si="1"/>
        <v>-208</v>
      </c>
      <c r="V59" s="10">
        <v>0</v>
      </c>
    </row>
    <row r="60" spans="1:22" ht="21.75" customHeight="1">
      <c r="A60" s="31" t="s">
        <v>58</v>
      </c>
      <c r="B60" s="31"/>
      <c r="D60" s="115">
        <v>0</v>
      </c>
      <c r="E60" s="109"/>
      <c r="F60" s="109">
        <v>0</v>
      </c>
      <c r="G60" s="109"/>
      <c r="H60" s="115">
        <v>0</v>
      </c>
      <c r="I60" s="109"/>
      <c r="J60" s="109">
        <f t="shared" si="0"/>
        <v>0</v>
      </c>
      <c r="L60" s="10">
        <v>0</v>
      </c>
      <c r="N60" s="115">
        <v>0</v>
      </c>
      <c r="O60" s="109"/>
      <c r="P60" s="109">
        <v>-1578488520</v>
      </c>
      <c r="Q60" s="109"/>
      <c r="R60" s="115">
        <v>0</v>
      </c>
      <c r="S60" s="109"/>
      <c r="T60" s="109">
        <f t="shared" si="1"/>
        <v>-1578488520</v>
      </c>
      <c r="V60" s="10">
        <v>1.59</v>
      </c>
    </row>
    <row r="61" spans="1:22" ht="21.75" customHeight="1">
      <c r="A61" s="31" t="s">
        <v>20</v>
      </c>
      <c r="B61" s="31"/>
      <c r="D61" s="115">
        <v>0</v>
      </c>
      <c r="E61" s="109"/>
      <c r="F61" s="109">
        <v>-3354465466</v>
      </c>
      <c r="G61" s="109"/>
      <c r="H61" s="115">
        <v>0</v>
      </c>
      <c r="I61" s="109"/>
      <c r="J61" s="109">
        <f t="shared" si="0"/>
        <v>-3354465466</v>
      </c>
      <c r="L61" s="10">
        <v>6.59</v>
      </c>
      <c r="N61" s="115">
        <v>0</v>
      </c>
      <c r="O61" s="109"/>
      <c r="P61" s="109">
        <v>-5471559630</v>
      </c>
      <c r="Q61" s="109"/>
      <c r="R61" s="115">
        <v>0</v>
      </c>
      <c r="S61" s="109"/>
      <c r="T61" s="109">
        <f t="shared" si="1"/>
        <v>-5471559630</v>
      </c>
      <c r="V61" s="10">
        <v>5.51</v>
      </c>
    </row>
    <row r="62" spans="1:22" ht="21.75" customHeight="1">
      <c r="A62" s="31" t="s">
        <v>33</v>
      </c>
      <c r="B62" s="31"/>
      <c r="D62" s="115">
        <v>0</v>
      </c>
      <c r="E62" s="109"/>
      <c r="F62" s="109">
        <v>0</v>
      </c>
      <c r="G62" s="109"/>
      <c r="H62" s="115">
        <v>0</v>
      </c>
      <c r="I62" s="109"/>
      <c r="J62" s="109">
        <f t="shared" si="0"/>
        <v>0</v>
      </c>
      <c r="L62" s="10">
        <v>0</v>
      </c>
      <c r="N62" s="115">
        <v>0</v>
      </c>
      <c r="O62" s="109"/>
      <c r="P62" s="109">
        <v>-1030078876</v>
      </c>
      <c r="Q62" s="109"/>
      <c r="R62" s="115">
        <v>0</v>
      </c>
      <c r="S62" s="109"/>
      <c r="T62" s="109">
        <f t="shared" si="1"/>
        <v>-1030078876</v>
      </c>
      <c r="V62" s="10">
        <v>1.04</v>
      </c>
    </row>
    <row r="63" spans="1:22" ht="21.75" customHeight="1">
      <c r="A63" s="92" t="s">
        <v>43</v>
      </c>
      <c r="B63" s="92"/>
      <c r="C63" s="25"/>
      <c r="D63" s="115">
        <v>0</v>
      </c>
      <c r="E63" s="109"/>
      <c r="F63" s="109">
        <v>-324223327</v>
      </c>
      <c r="G63" s="109"/>
      <c r="H63" s="115">
        <v>0</v>
      </c>
      <c r="I63" s="109"/>
      <c r="J63" s="109">
        <f t="shared" si="0"/>
        <v>-324223327</v>
      </c>
      <c r="K63" s="25"/>
      <c r="L63" s="44">
        <v>0.64</v>
      </c>
      <c r="M63" s="25"/>
      <c r="N63" s="115">
        <v>0</v>
      </c>
      <c r="O63" s="109"/>
      <c r="P63" s="109">
        <v>-276918466</v>
      </c>
      <c r="Q63" s="109"/>
      <c r="R63" s="115">
        <v>0</v>
      </c>
      <c r="S63" s="109"/>
      <c r="T63" s="109">
        <f t="shared" si="1"/>
        <v>-276918466</v>
      </c>
      <c r="U63" s="25"/>
      <c r="V63" s="44">
        <v>0.28000000000000003</v>
      </c>
    </row>
    <row r="64" spans="1:22" ht="21.75" customHeight="1">
      <c r="A64" s="31" t="s">
        <v>197</v>
      </c>
      <c r="C64" s="29">
        <v>0</v>
      </c>
      <c r="D64" s="115">
        <v>0</v>
      </c>
      <c r="E64" s="115">
        <v>0</v>
      </c>
      <c r="F64" s="115">
        <v>0</v>
      </c>
      <c r="G64" s="115">
        <v>0</v>
      </c>
      <c r="H64" s="115">
        <v>0</v>
      </c>
      <c r="I64" s="115">
        <v>0</v>
      </c>
      <c r="J64" s="115">
        <f t="shared" si="0"/>
        <v>0</v>
      </c>
      <c r="K64" s="29">
        <v>0</v>
      </c>
      <c r="L64" s="56">
        <v>0</v>
      </c>
      <c r="M64" s="29">
        <v>0</v>
      </c>
      <c r="N64" s="109">
        <v>-300000</v>
      </c>
      <c r="O64" s="109"/>
      <c r="P64" s="115">
        <v>0</v>
      </c>
      <c r="Q64" s="109">
        <v>0</v>
      </c>
      <c r="R64" s="115">
        <v>0</v>
      </c>
      <c r="S64" s="109"/>
      <c r="T64" s="109">
        <f t="shared" si="1"/>
        <v>-300000</v>
      </c>
      <c r="V64" s="64">
        <v>0</v>
      </c>
    </row>
    <row r="65" spans="1:22" ht="21.75" customHeight="1">
      <c r="A65" s="31" t="s">
        <v>198</v>
      </c>
      <c r="C65" s="29">
        <v>0</v>
      </c>
      <c r="D65" s="115">
        <v>0</v>
      </c>
      <c r="E65" s="115">
        <v>0</v>
      </c>
      <c r="F65" s="115">
        <v>0</v>
      </c>
      <c r="G65" s="115">
        <v>0</v>
      </c>
      <c r="H65" s="115">
        <v>0</v>
      </c>
      <c r="I65" s="115">
        <v>0</v>
      </c>
      <c r="J65" s="115">
        <f t="shared" si="0"/>
        <v>0</v>
      </c>
      <c r="K65" s="29">
        <v>0</v>
      </c>
      <c r="L65" s="56">
        <v>0</v>
      </c>
      <c r="M65" s="29">
        <v>0</v>
      </c>
      <c r="N65" s="109">
        <v>-1460</v>
      </c>
      <c r="O65" s="109"/>
      <c r="P65" s="115">
        <v>0</v>
      </c>
      <c r="Q65" s="109">
        <v>0</v>
      </c>
      <c r="R65" s="115">
        <v>0</v>
      </c>
      <c r="S65" s="109"/>
      <c r="T65" s="109">
        <f t="shared" si="1"/>
        <v>-1460</v>
      </c>
      <c r="V65" s="64">
        <v>0</v>
      </c>
    </row>
    <row r="66" spans="1:22" ht="21.75" customHeight="1">
      <c r="A66" s="31" t="s">
        <v>199</v>
      </c>
      <c r="C66" s="29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f t="shared" si="0"/>
        <v>0</v>
      </c>
      <c r="K66" s="29">
        <v>0</v>
      </c>
      <c r="L66" s="56">
        <v>0</v>
      </c>
      <c r="M66" s="29">
        <v>0</v>
      </c>
      <c r="N66" s="109">
        <v>-655401</v>
      </c>
      <c r="O66" s="109"/>
      <c r="P66" s="115">
        <v>0</v>
      </c>
      <c r="Q66" s="109">
        <v>0</v>
      </c>
      <c r="R66" s="115">
        <v>0</v>
      </c>
      <c r="S66" s="109"/>
      <c r="T66" s="109">
        <f t="shared" si="1"/>
        <v>-655401</v>
      </c>
      <c r="V66" s="64">
        <v>0</v>
      </c>
    </row>
    <row r="67" spans="1:22" ht="21.75" customHeight="1">
      <c r="A67" s="31" t="s">
        <v>200</v>
      </c>
      <c r="C67" s="29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f t="shared" si="0"/>
        <v>0</v>
      </c>
      <c r="K67" s="29">
        <v>0</v>
      </c>
      <c r="L67" s="56">
        <v>0</v>
      </c>
      <c r="M67" s="29">
        <v>0</v>
      </c>
      <c r="N67" s="109">
        <v>-600</v>
      </c>
      <c r="O67" s="109"/>
      <c r="P67" s="115">
        <v>0</v>
      </c>
      <c r="Q67" s="109">
        <v>0</v>
      </c>
      <c r="R67" s="115">
        <v>0</v>
      </c>
      <c r="S67" s="109"/>
      <c r="T67" s="109">
        <f t="shared" si="1"/>
        <v>-600</v>
      </c>
      <c r="V67" s="64">
        <v>0</v>
      </c>
    </row>
    <row r="68" spans="1:22" ht="21.75" customHeight="1">
      <c r="A68" s="31" t="s">
        <v>201</v>
      </c>
      <c r="C68" s="29">
        <v>0</v>
      </c>
      <c r="D68" s="115">
        <v>0</v>
      </c>
      <c r="E68" s="115">
        <v>0</v>
      </c>
      <c r="F68" s="115">
        <v>0</v>
      </c>
      <c r="G68" s="115">
        <v>0</v>
      </c>
      <c r="H68" s="115">
        <v>0</v>
      </c>
      <c r="I68" s="115">
        <v>0</v>
      </c>
      <c r="J68" s="115">
        <f t="shared" si="0"/>
        <v>0</v>
      </c>
      <c r="K68" s="29">
        <v>0</v>
      </c>
      <c r="L68" s="56">
        <v>0</v>
      </c>
      <c r="M68" s="29">
        <v>0</v>
      </c>
      <c r="N68" s="109">
        <v>-11392</v>
      </c>
      <c r="O68" s="109"/>
      <c r="P68" s="115">
        <v>0</v>
      </c>
      <c r="Q68" s="109">
        <v>0</v>
      </c>
      <c r="R68" s="115">
        <v>0</v>
      </c>
      <c r="S68" s="109"/>
      <c r="T68" s="109">
        <f t="shared" si="1"/>
        <v>-11392</v>
      </c>
      <c r="V68" s="64">
        <v>0</v>
      </c>
    </row>
    <row r="69" spans="1:22" ht="21.75" customHeight="1">
      <c r="A69" s="31" t="s">
        <v>202</v>
      </c>
      <c r="C69" s="29">
        <v>0</v>
      </c>
      <c r="D69" s="115">
        <v>0</v>
      </c>
      <c r="E69" s="115">
        <v>0</v>
      </c>
      <c r="F69" s="115">
        <v>0</v>
      </c>
      <c r="G69" s="115">
        <v>0</v>
      </c>
      <c r="H69" s="115">
        <v>0</v>
      </c>
      <c r="I69" s="115">
        <v>0</v>
      </c>
      <c r="J69" s="115">
        <f t="shared" si="0"/>
        <v>0</v>
      </c>
      <c r="K69" s="29">
        <v>0</v>
      </c>
      <c r="L69" s="56">
        <v>0</v>
      </c>
      <c r="M69" s="29">
        <v>0</v>
      </c>
      <c r="N69" s="109">
        <v>-150</v>
      </c>
      <c r="O69" s="109"/>
      <c r="P69" s="115">
        <v>0</v>
      </c>
      <c r="Q69" s="109">
        <v>0</v>
      </c>
      <c r="R69" s="115">
        <v>0</v>
      </c>
      <c r="S69" s="109"/>
      <c r="T69" s="109">
        <f t="shared" si="1"/>
        <v>-150</v>
      </c>
      <c r="V69" s="64">
        <v>0</v>
      </c>
    </row>
    <row r="70" spans="1:22" ht="21.75" customHeight="1">
      <c r="A70" s="31" t="s">
        <v>207</v>
      </c>
      <c r="C70" s="29">
        <v>0</v>
      </c>
      <c r="D70" s="115">
        <v>0</v>
      </c>
      <c r="E70" s="115">
        <v>0</v>
      </c>
      <c r="F70" s="115">
        <v>0</v>
      </c>
      <c r="G70" s="115">
        <v>0</v>
      </c>
      <c r="H70" s="115">
        <v>0</v>
      </c>
      <c r="I70" s="115">
        <v>0</v>
      </c>
      <c r="J70" s="115">
        <f t="shared" si="0"/>
        <v>0</v>
      </c>
      <c r="K70" s="29">
        <v>0</v>
      </c>
      <c r="L70" s="56">
        <v>0</v>
      </c>
      <c r="M70" s="29">
        <v>0</v>
      </c>
      <c r="N70" s="109">
        <v>-260</v>
      </c>
      <c r="O70" s="109"/>
      <c r="P70" s="115">
        <v>0</v>
      </c>
      <c r="Q70" s="109">
        <v>0</v>
      </c>
      <c r="R70" s="115">
        <v>0</v>
      </c>
      <c r="S70" s="109"/>
      <c r="T70" s="109">
        <f t="shared" si="1"/>
        <v>-260</v>
      </c>
      <c r="V70" s="64">
        <v>0</v>
      </c>
    </row>
    <row r="71" spans="1:22" ht="21.75" customHeight="1">
      <c r="A71" s="31" t="s">
        <v>203</v>
      </c>
      <c r="C71" s="29">
        <v>0</v>
      </c>
      <c r="D71" s="115">
        <v>0</v>
      </c>
      <c r="E71" s="115">
        <v>0</v>
      </c>
      <c r="F71" s="115">
        <v>0</v>
      </c>
      <c r="G71" s="115">
        <v>0</v>
      </c>
      <c r="H71" s="115">
        <v>0</v>
      </c>
      <c r="I71" s="115">
        <v>0</v>
      </c>
      <c r="J71" s="115">
        <f t="shared" si="0"/>
        <v>0</v>
      </c>
      <c r="K71" s="29">
        <v>0</v>
      </c>
      <c r="L71" s="56">
        <v>0</v>
      </c>
      <c r="M71" s="29">
        <v>0</v>
      </c>
      <c r="N71" s="109">
        <v>-2970</v>
      </c>
      <c r="O71" s="109"/>
      <c r="P71" s="115">
        <v>0</v>
      </c>
      <c r="Q71" s="109">
        <v>0</v>
      </c>
      <c r="R71" s="115">
        <v>0</v>
      </c>
      <c r="S71" s="109"/>
      <c r="T71" s="109">
        <f t="shared" si="1"/>
        <v>-2970</v>
      </c>
      <c r="V71" s="64">
        <v>0</v>
      </c>
    </row>
    <row r="72" spans="1:22" ht="21.75" customHeight="1">
      <c r="A72" s="31" t="s">
        <v>206</v>
      </c>
      <c r="C72" s="29">
        <v>0</v>
      </c>
      <c r="D72" s="115">
        <v>0</v>
      </c>
      <c r="E72" s="115">
        <v>0</v>
      </c>
      <c r="F72" s="115">
        <v>0</v>
      </c>
      <c r="G72" s="115">
        <v>0</v>
      </c>
      <c r="H72" s="115">
        <v>0</v>
      </c>
      <c r="I72" s="115">
        <v>0</v>
      </c>
      <c r="J72" s="115">
        <f t="shared" si="0"/>
        <v>0</v>
      </c>
      <c r="K72" s="29">
        <v>0</v>
      </c>
      <c r="L72" s="56">
        <v>0</v>
      </c>
      <c r="M72" s="29">
        <v>0</v>
      </c>
      <c r="N72" s="109">
        <v>-750</v>
      </c>
      <c r="O72" s="109"/>
      <c r="P72" s="115">
        <v>0</v>
      </c>
      <c r="Q72" s="109">
        <v>0</v>
      </c>
      <c r="R72" s="115">
        <v>0</v>
      </c>
      <c r="S72" s="109"/>
      <c r="T72" s="109">
        <f t="shared" si="1"/>
        <v>-750</v>
      </c>
      <c r="V72" s="64">
        <v>0</v>
      </c>
    </row>
    <row r="73" spans="1:22" ht="21.75" customHeight="1">
      <c r="A73" s="31" t="s">
        <v>204</v>
      </c>
      <c r="C73" s="29">
        <v>0</v>
      </c>
      <c r="D73" s="115">
        <v>0</v>
      </c>
      <c r="E73" s="115">
        <v>0</v>
      </c>
      <c r="F73" s="115">
        <v>0</v>
      </c>
      <c r="G73" s="115">
        <v>0</v>
      </c>
      <c r="H73" s="115">
        <v>0</v>
      </c>
      <c r="I73" s="115">
        <v>0</v>
      </c>
      <c r="J73" s="115">
        <f t="shared" si="0"/>
        <v>0</v>
      </c>
      <c r="K73" s="29">
        <v>0</v>
      </c>
      <c r="L73" s="56">
        <v>0</v>
      </c>
      <c r="M73" s="29">
        <v>0</v>
      </c>
      <c r="N73" s="109">
        <v>-22950</v>
      </c>
      <c r="O73" s="109"/>
      <c r="P73" s="115">
        <v>0</v>
      </c>
      <c r="Q73" s="109">
        <v>0</v>
      </c>
      <c r="R73" s="115">
        <v>0</v>
      </c>
      <c r="S73" s="109"/>
      <c r="T73" s="109">
        <f t="shared" si="1"/>
        <v>-22950</v>
      </c>
      <c r="V73" s="64">
        <v>0</v>
      </c>
    </row>
    <row r="74" spans="1:22" ht="21.75" customHeight="1">
      <c r="A74" s="31" t="s">
        <v>205</v>
      </c>
      <c r="C74" s="29">
        <v>0</v>
      </c>
      <c r="D74" s="115">
        <v>0</v>
      </c>
      <c r="E74" s="115">
        <v>0</v>
      </c>
      <c r="F74" s="115">
        <v>0</v>
      </c>
      <c r="G74" s="115">
        <v>0</v>
      </c>
      <c r="H74" s="115">
        <v>0</v>
      </c>
      <c r="I74" s="115">
        <v>0</v>
      </c>
      <c r="J74" s="115">
        <f t="shared" ref="J74" si="2">F74+D74</f>
        <v>0</v>
      </c>
      <c r="K74" s="29">
        <v>0</v>
      </c>
      <c r="L74" s="56">
        <v>0</v>
      </c>
      <c r="M74" s="29">
        <v>0</v>
      </c>
      <c r="N74" s="109">
        <v>-180000</v>
      </c>
      <c r="O74" s="109"/>
      <c r="P74" s="115">
        <v>0</v>
      </c>
      <c r="Q74" s="109">
        <v>0</v>
      </c>
      <c r="R74" s="115">
        <v>0</v>
      </c>
      <c r="S74" s="109"/>
      <c r="T74" s="109">
        <f t="shared" ref="T74" si="3">N74+P74+R74</f>
        <v>-180000</v>
      </c>
      <c r="V74" s="64">
        <v>0</v>
      </c>
    </row>
    <row r="75" spans="1:22" s="116" customFormat="1" ht="21.75" customHeight="1" thickBot="1">
      <c r="A75" s="138" t="s">
        <v>68</v>
      </c>
      <c r="B75" s="138"/>
      <c r="D75" s="117">
        <f>SUM(D9:D74)</f>
        <v>3784976050</v>
      </c>
      <c r="E75" s="118"/>
      <c r="F75" s="117">
        <f>SUM(F9:F74)</f>
        <v>-53900602336</v>
      </c>
      <c r="G75" s="118"/>
      <c r="H75" s="135">
        <v>0</v>
      </c>
      <c r="I75" s="118"/>
      <c r="J75" s="117">
        <f>SUM(J9:J74)</f>
        <v>-50115626286</v>
      </c>
      <c r="K75" s="118"/>
      <c r="L75" s="119">
        <v>98.48</v>
      </c>
      <c r="M75" s="118"/>
      <c r="N75" s="113">
        <f>SUM(N9:N74)</f>
        <v>52382221143</v>
      </c>
      <c r="O75" s="118"/>
      <c r="P75" s="117">
        <f>SUM(P9:P74)</f>
        <v>-160868282491</v>
      </c>
      <c r="Q75" s="118"/>
      <c r="R75" s="113">
        <f>SUM(R9:R74)</f>
        <v>3329599216</v>
      </c>
      <c r="S75" s="118"/>
      <c r="T75" s="117">
        <f>N75+P75+R75</f>
        <v>-105156462132</v>
      </c>
      <c r="V75" s="119">
        <v>105.95</v>
      </c>
    </row>
    <row r="76" spans="1:22" ht="13.5" thickTop="1"/>
    <row r="78" spans="1:22">
      <c r="D78" s="23"/>
      <c r="N78" s="23"/>
      <c r="P78" s="20"/>
      <c r="R78" s="48"/>
    </row>
    <row r="79" spans="1:22" ht="18.75">
      <c r="F79" s="68"/>
      <c r="G79" s="38"/>
      <c r="H79" s="38"/>
      <c r="I79" s="38"/>
      <c r="J79" s="69"/>
      <c r="K79" s="38"/>
      <c r="L79" s="38"/>
      <c r="M79" s="38"/>
      <c r="N79" s="26"/>
      <c r="O79" s="38"/>
      <c r="P79" s="68"/>
      <c r="R79" s="48"/>
    </row>
    <row r="80" spans="1:22">
      <c r="F80" s="69"/>
      <c r="G80" s="38"/>
      <c r="H80" s="38"/>
      <c r="I80" s="38"/>
      <c r="J80" s="69"/>
      <c r="K80" s="38"/>
      <c r="L80" s="69"/>
      <c r="M80" s="38"/>
      <c r="N80" s="69"/>
      <c r="O80" s="38"/>
      <c r="P80" s="69"/>
      <c r="R80" s="23"/>
    </row>
    <row r="81" spans="14:14">
      <c r="N81" s="23"/>
    </row>
    <row r="82" spans="14:14">
      <c r="N82" s="23"/>
    </row>
  </sheetData>
  <mergeCells count="5">
    <mergeCell ref="A75:B75"/>
    <mergeCell ref="A1:V1"/>
    <mergeCell ref="A2:V2"/>
    <mergeCell ref="A3:V3"/>
    <mergeCell ref="A63:B63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rightToLeft="1" workbookViewId="0">
      <selection activeCell="A10" sqref="A10:B10"/>
    </sheetView>
  </sheetViews>
  <sheetFormatPr defaultRowHeight="12.75"/>
  <cols>
    <col min="1" max="1" width="5.140625" customWidth="1"/>
    <col min="2" max="2" width="20.28515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18" ht="21.75" customHeight="1">
      <c r="A2" s="84" t="s">
        <v>92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8" ht="21.75" customHeight="1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18" ht="14.45" customHeight="1"/>
    <row r="5" spans="1:18" ht="14.45" customHeight="1">
      <c r="A5" s="1" t="s">
        <v>123</v>
      </c>
      <c r="B5" s="85" t="s">
        <v>124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18" ht="14.45" customHeight="1">
      <c r="D6" s="86" t="s">
        <v>111</v>
      </c>
      <c r="E6" s="86"/>
      <c r="F6" s="86"/>
      <c r="G6" s="86"/>
      <c r="H6" s="86"/>
      <c r="I6" s="86"/>
      <c r="J6" s="86"/>
      <c r="L6" s="86" t="s">
        <v>112</v>
      </c>
      <c r="M6" s="86"/>
      <c r="N6" s="86"/>
      <c r="O6" s="86"/>
      <c r="P6" s="86"/>
      <c r="Q6" s="86"/>
      <c r="R6" s="86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86" t="s">
        <v>125</v>
      </c>
      <c r="B8" s="86"/>
      <c r="D8" s="2" t="s">
        <v>126</v>
      </c>
      <c r="F8" s="2" t="s">
        <v>115</v>
      </c>
      <c r="H8" s="2" t="s">
        <v>116</v>
      </c>
      <c r="J8" s="2" t="s">
        <v>68</v>
      </c>
      <c r="L8" s="2" t="s">
        <v>126</v>
      </c>
      <c r="N8" s="2" t="s">
        <v>115</v>
      </c>
      <c r="P8" s="2" t="s">
        <v>116</v>
      </c>
      <c r="R8" s="2" t="s">
        <v>68</v>
      </c>
    </row>
    <row r="9" spans="1:18" ht="21.75" customHeight="1">
      <c r="A9" s="90" t="s">
        <v>82</v>
      </c>
      <c r="B9" s="90"/>
      <c r="D9" s="70">
        <v>0</v>
      </c>
      <c r="F9" s="16">
        <v>39603821</v>
      </c>
      <c r="H9" s="70">
        <v>0</v>
      </c>
      <c r="J9" s="16">
        <v>39603821</v>
      </c>
      <c r="L9" s="70">
        <v>0</v>
      </c>
      <c r="N9" s="16">
        <v>175637160</v>
      </c>
      <c r="P9" s="70">
        <v>0</v>
      </c>
      <c r="R9" s="16">
        <v>175637160</v>
      </c>
    </row>
    <row r="10" spans="1:18" s="116" customFormat="1" ht="21.75" customHeight="1">
      <c r="A10" s="138" t="s">
        <v>68</v>
      </c>
      <c r="B10" s="138"/>
      <c r="D10" s="135">
        <v>0</v>
      </c>
      <c r="F10" s="113">
        <v>39603821</v>
      </c>
      <c r="G10" s="118"/>
      <c r="H10" s="135">
        <v>0</v>
      </c>
      <c r="I10" s="118"/>
      <c r="J10" s="113">
        <v>39603821</v>
      </c>
      <c r="K10" s="118"/>
      <c r="L10" s="135">
        <v>0</v>
      </c>
      <c r="M10" s="118"/>
      <c r="N10" s="113">
        <v>175637160</v>
      </c>
      <c r="O10" s="118"/>
      <c r="P10" s="135">
        <v>0</v>
      </c>
      <c r="R10" s="113">
        <v>175637160</v>
      </c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rightToLeft="1" workbookViewId="0">
      <selection activeCell="A9" sqref="A9:B9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21.75" customHeight="1">
      <c r="A2" s="84" t="s">
        <v>92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21.75" customHeight="1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14.45" customHeight="1"/>
    <row r="5" spans="1:10" ht="14.45" customHeight="1">
      <c r="A5" s="1" t="s">
        <v>127</v>
      </c>
      <c r="B5" s="85" t="s">
        <v>128</v>
      </c>
      <c r="C5" s="85"/>
      <c r="D5" s="85"/>
      <c r="E5" s="85"/>
      <c r="F5" s="85"/>
      <c r="G5" s="85"/>
      <c r="H5" s="85"/>
      <c r="I5" s="85"/>
      <c r="J5" s="85"/>
    </row>
    <row r="6" spans="1:10" ht="14.45" customHeight="1">
      <c r="D6" s="86" t="s">
        <v>111</v>
      </c>
      <c r="E6" s="86"/>
      <c r="F6" s="86"/>
      <c r="H6" s="86" t="s">
        <v>112</v>
      </c>
      <c r="I6" s="86"/>
      <c r="J6" s="86"/>
    </row>
    <row r="7" spans="1:10" ht="36.4" customHeight="1">
      <c r="A7" s="86" t="s">
        <v>129</v>
      </c>
      <c r="B7" s="86"/>
      <c r="D7" s="17" t="s">
        <v>130</v>
      </c>
      <c r="E7" s="3"/>
      <c r="F7" s="17" t="s">
        <v>131</v>
      </c>
      <c r="H7" s="17" t="s">
        <v>130</v>
      </c>
      <c r="I7" s="3"/>
      <c r="J7" s="17" t="s">
        <v>131</v>
      </c>
    </row>
    <row r="8" spans="1:10" ht="21.75" customHeight="1">
      <c r="A8" s="90" t="s">
        <v>195</v>
      </c>
      <c r="B8" s="90"/>
      <c r="D8" s="6">
        <v>13573922</v>
      </c>
      <c r="F8" s="7"/>
      <c r="H8" s="6">
        <v>77410735</v>
      </c>
      <c r="J8" s="7"/>
    </row>
    <row r="9" spans="1:10" s="116" customFormat="1" ht="21.75" customHeight="1">
      <c r="A9" s="138" t="s">
        <v>68</v>
      </c>
      <c r="B9" s="138"/>
      <c r="D9" s="113">
        <v>13573922</v>
      </c>
      <c r="E9" s="118"/>
      <c r="F9" s="111"/>
      <c r="G9" s="118"/>
      <c r="H9" s="113">
        <v>77410735</v>
      </c>
      <c r="J9" s="111"/>
    </row>
    <row r="10" spans="1:10">
      <c r="F10" s="25"/>
      <c r="J10" s="25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workbookViewId="0">
      <selection activeCell="A11" sqref="A11:B1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84" t="s">
        <v>0</v>
      </c>
      <c r="B1" s="84"/>
      <c r="C1" s="84"/>
      <c r="D1" s="84"/>
      <c r="E1" s="84"/>
      <c r="F1" s="84"/>
    </row>
    <row r="2" spans="1:6" ht="21.75" customHeight="1">
      <c r="A2" s="84" t="s">
        <v>92</v>
      </c>
      <c r="B2" s="84"/>
      <c r="C2" s="84"/>
      <c r="D2" s="84"/>
      <c r="E2" s="84"/>
      <c r="F2" s="84"/>
    </row>
    <row r="3" spans="1:6" ht="21.75" customHeight="1">
      <c r="A3" s="84" t="s">
        <v>2</v>
      </c>
      <c r="B3" s="84"/>
      <c r="C3" s="84"/>
      <c r="D3" s="84"/>
      <c r="E3" s="84"/>
      <c r="F3" s="84"/>
    </row>
    <row r="4" spans="1:6" ht="14.45" customHeight="1"/>
    <row r="5" spans="1:6" ht="29.1" customHeight="1">
      <c r="A5" s="1" t="s">
        <v>132</v>
      </c>
      <c r="B5" s="85" t="s">
        <v>107</v>
      </c>
      <c r="C5" s="85"/>
      <c r="D5" s="85"/>
      <c r="E5" s="85"/>
      <c r="F5" s="85"/>
    </row>
    <row r="6" spans="1:6" ht="14.45" customHeight="1">
      <c r="D6" s="2" t="s">
        <v>111</v>
      </c>
      <c r="F6" s="2" t="s">
        <v>9</v>
      </c>
    </row>
    <row r="7" spans="1:6" ht="14.45" customHeight="1">
      <c r="A7" s="86" t="s">
        <v>107</v>
      </c>
      <c r="B7" s="86"/>
      <c r="D7" s="4" t="s">
        <v>89</v>
      </c>
      <c r="F7" s="4" t="s">
        <v>89</v>
      </c>
    </row>
    <row r="8" spans="1:6" ht="21.75" customHeight="1">
      <c r="A8" s="90" t="s">
        <v>107</v>
      </c>
      <c r="B8" s="90"/>
      <c r="D8" s="50">
        <v>0</v>
      </c>
      <c r="F8" s="6">
        <v>1107191431</v>
      </c>
    </row>
    <row r="9" spans="1:6" ht="21.75" customHeight="1">
      <c r="A9" s="91" t="s">
        <v>133</v>
      </c>
      <c r="B9" s="91"/>
      <c r="D9" s="52">
        <v>0</v>
      </c>
      <c r="F9" s="9">
        <v>812</v>
      </c>
    </row>
    <row r="10" spans="1:6" ht="21.75" customHeight="1">
      <c r="A10" s="92" t="s">
        <v>134</v>
      </c>
      <c r="B10" s="92"/>
      <c r="D10" s="53">
        <v>0</v>
      </c>
      <c r="F10" s="53">
        <v>0</v>
      </c>
    </row>
    <row r="11" spans="1:6" s="116" customFormat="1" ht="21.75" customHeight="1">
      <c r="A11" s="138" t="s">
        <v>68</v>
      </c>
      <c r="B11" s="138"/>
      <c r="D11" s="135">
        <v>0</v>
      </c>
      <c r="F11" s="113">
        <v>1107192243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صورت وضعیت</vt:lpstr>
      <vt:lpstr>سهام</vt:lpstr>
      <vt:lpstr>اوراق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سود سپرده بانکی</vt:lpstr>
      <vt:lpstr>درآمد سود سهام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salemi</dc:creator>
  <dc:description/>
  <cp:lastModifiedBy>salemi</cp:lastModifiedBy>
  <cp:lastPrinted>2024-08-27T07:10:18Z</cp:lastPrinted>
  <dcterms:created xsi:type="dcterms:W3CDTF">2024-08-24T05:39:47Z</dcterms:created>
  <dcterms:modified xsi:type="dcterms:W3CDTF">2024-08-27T08:01:02Z</dcterms:modified>
</cp:coreProperties>
</file>